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5f2ec3319eb65a80/NDOE Data Management/Data Warehouse Reference/"/>
    </mc:Choice>
  </mc:AlternateContent>
  <bookViews>
    <workbookView xWindow="-120" yWindow="-120" windowWidth="29040" windowHeight="15840"/>
  </bookViews>
  <sheets>
    <sheet name="AccreditationDistrict Warehouse" sheetId="2" r:id="rId1"/>
    <sheet name="Accreditation Nation" sheetId="7" r:id="rId2"/>
    <sheet name="Accreditation by States" sheetId="3" r:id="rId3"/>
    <sheet name="Accreditation from last year" sheetId="1" r:id="rId4"/>
    <sheet name="Accreditation by Year" sheetId="4" r:id="rId5"/>
    <sheet name="Accreditation by State" sheetId="6" r:id="rId6"/>
  </sheets>
  <definedNames>
    <definedName name="AccreditationDistrict" localSheetId="0" hidden="1">'AccreditationDistrict Warehouse'!$A$1:$F$73</definedName>
    <definedName name="LinkedRange1" localSheetId="3">'Accreditation from last year'!$A$1:$H$6</definedName>
    <definedName name="Pivot_Accreditation_Nation">'Accreditation Nation'!$A$4:$G$6</definedName>
    <definedName name="Pivot_Accreditation_Results_History" localSheetId="4">'Accreditation by Year'!$A$4:$G$11</definedName>
    <definedName name="Pivot_Accreditation_Results_History_InYear">'Accreditation by Year'!$A$23:$G$30</definedName>
    <definedName name="Pivot_Accreditation_Results_State" localSheetId="5">'Accreditation by State'!$A$4:$G$10</definedName>
    <definedName name="PIvot_Accreditation_Results_State_InYear" localSheetId="5">'Accreditation by State'!$A$24:$G$30</definedName>
  </definedNames>
  <calcPr calcId="162913"/>
  <pivotCaches>
    <pivotCache cacheId="307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B6" i="1"/>
  <c r="M27" i="6"/>
  <c r="N29" i="6"/>
  <c r="N27" i="6"/>
  <c r="M28" i="6"/>
  <c r="L27" i="6"/>
  <c r="L28" i="6"/>
  <c r="M29" i="6"/>
  <c r="N28" i="6"/>
  <c r="L29" i="6"/>
  <c r="N26" i="6"/>
  <c r="M26" i="6"/>
  <c r="L26" i="6"/>
  <c r="K26" i="6"/>
  <c r="K27" i="6"/>
  <c r="K28" i="6"/>
  <c r="K29" i="6"/>
  <c r="M26" i="4"/>
  <c r="L28" i="4"/>
  <c r="L29" i="4"/>
  <c r="L26" i="4"/>
  <c r="K27" i="4"/>
  <c r="K28" i="4"/>
  <c r="K26" i="4"/>
  <c r="L27" i="4"/>
  <c r="M27" i="4"/>
  <c r="M29" i="4"/>
  <c r="M28" i="4"/>
  <c r="K29" i="4"/>
  <c r="L25" i="4"/>
  <c r="M25" i="4"/>
  <c r="K25" i="4"/>
  <c r="J27" i="4"/>
  <c r="J28" i="4"/>
  <c r="J29" i="4"/>
  <c r="J26" i="4"/>
  <c r="J25" i="4"/>
  <c r="J6" i="4"/>
  <c r="K6" i="6"/>
  <c r="M7" i="6"/>
  <c r="L7" i="6"/>
  <c r="L8" i="6"/>
  <c r="M8" i="6"/>
  <c r="N9" i="6"/>
  <c r="N8" i="6"/>
  <c r="L9" i="6"/>
  <c r="M9" i="6"/>
  <c r="N7" i="6"/>
  <c r="M6" i="6"/>
  <c r="N6" i="6"/>
  <c r="L6" i="6"/>
  <c r="K9" i="6"/>
  <c r="K8" i="6"/>
  <c r="K7" i="6"/>
  <c r="J7" i="4"/>
  <c r="J10" i="4"/>
  <c r="J8" i="4"/>
  <c r="J9" i="4"/>
  <c r="M8" i="4"/>
  <c r="M9" i="4"/>
  <c r="M10" i="4"/>
  <c r="M7" i="4"/>
  <c r="M6" i="4"/>
  <c r="L7" i="4"/>
  <c r="L8" i="4"/>
  <c r="K9" i="4"/>
  <c r="L10" i="4"/>
  <c r="K8" i="4"/>
  <c r="L9" i="4"/>
  <c r="K7" i="4"/>
  <c r="K10" i="4"/>
  <c r="K6" i="4"/>
  <c r="L6" i="4"/>
</calcChain>
</file>

<file path=xl/connections.xml><?xml version="1.0" encoding="utf-8"?>
<connections xmlns="http://schemas.openxmlformats.org/spreadsheetml/2006/main">
  <connection id="1" odcFile="C:\Users\Ghislain Hachey\Documents\My Data Sources\AccreditationDistrict.odc" keepAlive="1" name="AccreditationDistrict" type="5" refreshedVersion="6" background="1" saveData="1">
    <dbPr connection="Provider=SQLOLEDB.1;Persist Security Info=True;User ID=dbreadonly;Initial Catalog=FEDEMIS;Data Source=fedemis.doe.fm;Use Procedure for Prepare=1;Auto Translate=True;Packet Size=4096;Workstation ID=WASPINATOR4;Use Encryption for Data=False;Tag with column collation when possible=False" command="&quot;FEDEMIS&quot;.&quot;warehouse&quot;.&quot;AccreditationDistrict&quot;" commandType="3"/>
  </connection>
</connections>
</file>

<file path=xl/sharedStrings.xml><?xml version="1.0" encoding="utf-8"?>
<sst xmlns="http://schemas.openxmlformats.org/spreadsheetml/2006/main" count="373" uniqueCount="42">
  <si>
    <t>State</t>
  </si>
  <si>
    <t>Level 1</t>
  </si>
  <si>
    <t>Level 2</t>
  </si>
  <si>
    <t>Level 3</t>
  </si>
  <si>
    <t>Level 4</t>
  </si>
  <si>
    <t>Total # of schools visited</t>
  </si>
  <si>
    <t xml:space="preserve">CT present onsite of evaluation </t>
  </si>
  <si>
    <t>Validated by  CT based on documents provided by SSET</t>
  </si>
  <si>
    <t>Kosrae</t>
  </si>
  <si>
    <t>Pohnpei</t>
  </si>
  <si>
    <t xml:space="preserve">Chuuk </t>
  </si>
  <si>
    <t>Yap</t>
  </si>
  <si>
    <t>FSM</t>
  </si>
  <si>
    <t>SurveyYear</t>
  </si>
  <si>
    <t>DistrictCode</t>
  </si>
  <si>
    <t>District</t>
  </si>
  <si>
    <t>InspectionResult</t>
  </si>
  <si>
    <t>Num</t>
  </si>
  <si>
    <t>NumThisYear</t>
  </si>
  <si>
    <t>CHK</t>
  </si>
  <si>
    <t>Chuuk</t>
  </si>
  <si>
    <t>KSA</t>
  </si>
  <si>
    <t>PNI</t>
  </si>
  <si>
    <t>YAP</t>
  </si>
  <si>
    <t>Row Labels</t>
  </si>
  <si>
    <t>Grand Total</t>
  </si>
  <si>
    <t>Column Labels</t>
  </si>
  <si>
    <t>(blank)</t>
  </si>
  <si>
    <t>Sum of Num</t>
  </si>
  <si>
    <t>(All)</t>
  </si>
  <si>
    <t>Count of NumThisYear</t>
  </si>
  <si>
    <t>Sum of NumThisYear</t>
  </si>
  <si>
    <t>Accreditation Result Evaluated in Year</t>
  </si>
  <si>
    <t>Accreditation Results Cumulative to Year</t>
  </si>
  <si>
    <t>Year</t>
  </si>
  <si>
    <t>Line chart harder to analyze?!</t>
  </si>
  <si>
    <t>Better with bars like this</t>
  </si>
  <si>
    <t>Make use of auxiliary table to put Level 1 to the left of axis. Use GETPIVOTDATA for dynamic data filtering in chart</t>
  </si>
  <si>
    <t>Cummulative to Year Analysis</t>
  </si>
  <si>
    <t>Evaluated In Year Analysis</t>
  </si>
  <si>
    <t>Accreditation Results Accumulative to Year</t>
  </si>
  <si>
    <t>Accreditation Results Evaluated in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</si>
</sst>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000000"/>
      <name val="Open San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4" borderId="1" applyNumberFormat="0" applyFont="0" applyAlignment="0" applyProtection="0"/>
    <xf numFmtId="0" fontId="2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1" applyFont="1" applyBorder="1" applyAlignment="1">
      <alignment horizontal="center"/>
    </xf>
    <xf numFmtId="0" fontId="3" fillId="0" borderId="0" xfId="0" applyFont="1"/>
    <xf numFmtId="0" fontId="0" fillId="4" borderId="1" xfId="1" applyFont="1" applyAlignment="1">
      <alignment horizontal="center" wrapText="1"/>
    </xf>
    <xf numFmtId="0" fontId="2" fillId="5" borderId="0" xfId="2" applyAlignment="1">
      <alignment horizontal="center"/>
    </xf>
    <xf numFmtId="0" fontId="0" fillId="5" borderId="0" xfId="2" applyFont="1" applyAlignment="1">
      <alignment horizontal="center"/>
    </xf>
    <xf numFmtId="0" fontId="0" fillId="4" borderId="3" xfId="1" applyFont="1" applyBorder="1" applyAlignment="1">
      <alignment horizontal="center"/>
    </xf>
    <xf numFmtId="0" fontId="0" fillId="4" borderId="4" xfId="1" applyFont="1" applyBorder="1" applyAlignment="1">
      <alignment horizontal="center"/>
    </xf>
    <xf numFmtId="0" fontId="0" fillId="4" borderId="5" xfId="1" applyFont="1" applyBorder="1" applyAlignment="1">
      <alignment horizontal="center"/>
    </xf>
    <xf numFmtId="0" fontId="2" fillId="5" borderId="2" xfId="2" applyBorder="1" applyAlignment="1">
      <alignment horizontal="center"/>
    </xf>
    <xf numFmtId="0" fontId="2" fillId="5" borderId="0" xfId="2" applyBorder="1" applyAlignment="1">
      <alignment horizontal="center"/>
    </xf>
  </cellXfs>
  <cellStyles count="3">
    <cellStyle name="20% - Accent1" xfId="2" builtinId="30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[school-accreditation-analysis.xlsx]Accreditation Nation!PivotTable7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rgbClr val="FFC000"/>
          </a:solidFill>
          <a:ln w="19050">
            <a:solidFill>
              <a:srgbClr val="FFC000"/>
            </a:solidFill>
          </a:ln>
          <a:effectLst/>
        </c:spPr>
      </c:pivotFmt>
      <c:pivotFmt>
        <c:idx val="6"/>
        <c:spPr>
          <a:solidFill>
            <a:srgbClr val="92D050"/>
          </a:solidFill>
          <a:ln w="19050">
            <a:solidFill>
              <a:srgbClr val="92D050"/>
            </a:solidFill>
          </a:ln>
          <a:effectLst/>
        </c:spPr>
      </c:pivotFmt>
      <c:pivotFmt>
        <c:idx val="7"/>
        <c:spPr>
          <a:solidFill>
            <a:srgbClr val="00B050"/>
          </a:solidFill>
          <a:ln w="19050">
            <a:solidFill>
              <a:srgbClr val="00B050"/>
            </a:solidFill>
          </a:ln>
          <a:effectLst/>
        </c:spPr>
      </c:pivotFmt>
      <c:pivotFmt>
        <c:idx val="8"/>
        <c:spPr>
          <a:solidFill>
            <a:srgbClr val="FF0000"/>
          </a:solidFill>
          <a:ln w="19050">
            <a:solidFill>
              <a:srgbClr val="FF0000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'Accreditation Nation'!$B$4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C27-4DE9-ACFE-02CE8F0C2003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27-4DE9-ACFE-02CE8F0C200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27-4DE9-ACFE-02CE8F0C2003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C27-4DE9-ACFE-02CE8F0C2003}"/>
              </c:ext>
            </c:extLst>
          </c:dPt>
          <c:cat>
            <c:strRef>
              <c:f>'Accreditation Nation'!$A$5:$A$9</c:f>
              <c:strCache>
                <c:ptCount val="4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  <c:pt idx="3">
                  <c:v>Level 4</c:v>
                </c:pt>
              </c:strCache>
            </c:strRef>
          </c:cat>
          <c:val>
            <c:numRef>
              <c:f>'Accreditation Nation'!$B$5:$B$9</c:f>
              <c:numCache>
                <c:formatCode>General</c:formatCode>
                <c:ptCount val="4"/>
                <c:pt idx="0">
                  <c:v>41</c:v>
                </c:pt>
                <c:pt idx="1">
                  <c:v>61</c:v>
                </c:pt>
                <c:pt idx="2">
                  <c:v>69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7-4DE9-ACFE-02CE8F0C2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'Accreditation by State'!$J$26:$J$29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State'!$K$26:$K$29</c:f>
              <c:numCache>
                <c:formatCode>General</c:formatCode>
                <c:ptCount val="4"/>
                <c:pt idx="0">
                  <c:v>-8</c:v>
                </c:pt>
                <c:pt idx="1">
                  <c:v>0</c:v>
                </c:pt>
                <c:pt idx="2">
                  <c:v>-1</c:v>
                </c:pt>
                <c:pt idx="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6-4C5D-89D8-B7C0BC995B0C}"/>
            </c:ext>
          </c:extLst>
        </c:ser>
        <c:ser>
          <c:idx val="1"/>
          <c:order val="1"/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'Accreditation by State'!$J$26:$J$29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State'!$L$26:$L$29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6-4C5D-89D8-B7C0BC995B0C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'Accreditation by State'!$J$26:$J$29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State'!$M$26:$M$29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6-4C5D-89D8-B7C0BC995B0C}"/>
            </c:ext>
          </c:extLst>
        </c:ser>
        <c:ser>
          <c:idx val="3"/>
          <c:order val="3"/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'Accreditation by State'!$J$26:$J$29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State'!$N$26:$N$29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6-4C5D-89D8-B7C0BC99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49119"/>
        <c:axId val="79249447"/>
      </c:barChart>
      <c:catAx>
        <c:axId val="7924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447"/>
        <c:crosses val="autoZero"/>
        <c:auto val="1"/>
        <c:lblAlgn val="ctr"/>
        <c:lblOffset val="0"/>
        <c:noMultiLvlLbl val="0"/>
      </c:catAx>
      <c:valAx>
        <c:axId val="79249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[school-accreditation-analysis.xlsx]Accreditation Nation!PivotTable7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rgbClr val="FFC000"/>
          </a:solidFill>
          <a:ln w="19050">
            <a:solidFill>
              <a:srgbClr val="FFC000"/>
            </a:solidFill>
          </a:ln>
          <a:effectLst/>
        </c:spPr>
      </c:pivotFmt>
      <c:pivotFmt>
        <c:idx val="6"/>
        <c:spPr>
          <a:solidFill>
            <a:srgbClr val="92D050"/>
          </a:solidFill>
          <a:ln w="19050">
            <a:solidFill>
              <a:srgbClr val="92D050"/>
            </a:solidFill>
          </a:ln>
          <a:effectLst/>
        </c:spPr>
      </c:pivotFmt>
      <c:pivotFmt>
        <c:idx val="7"/>
        <c:spPr>
          <a:solidFill>
            <a:srgbClr val="00B050"/>
          </a:solidFill>
          <a:ln w="19050">
            <a:solidFill>
              <a:srgbClr val="00B050"/>
            </a:solidFill>
          </a:ln>
          <a:effectLst/>
        </c:spPr>
      </c:pivotFmt>
      <c:pivotFmt>
        <c:idx val="8"/>
        <c:spPr>
          <a:solidFill>
            <a:srgbClr val="FF0000"/>
          </a:solidFill>
          <a:ln w="19050">
            <a:solidFill>
              <a:srgbClr val="FF0000"/>
            </a:solidFill>
          </a:ln>
          <a:effectLst/>
        </c:spPr>
      </c:pivotFmt>
      <c:pivotFmt>
        <c:idx val="9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0"/>
        <c:spPr>
          <a:solidFill>
            <a:srgbClr val="FF0000"/>
          </a:solidFill>
          <a:ln w="19050">
            <a:solidFill>
              <a:srgbClr val="FF0000"/>
            </a:solidFill>
          </a:ln>
          <a:effectLst/>
        </c:spPr>
      </c:pivotFmt>
      <c:pivotFmt>
        <c:idx val="11"/>
        <c:spPr>
          <a:solidFill>
            <a:srgbClr val="FFC000"/>
          </a:solidFill>
          <a:ln w="19050">
            <a:solidFill>
              <a:srgbClr val="FFC000"/>
            </a:solidFill>
          </a:ln>
          <a:effectLst/>
        </c:spPr>
      </c:pivotFmt>
      <c:pivotFmt>
        <c:idx val="12"/>
        <c:spPr>
          <a:solidFill>
            <a:srgbClr val="92D050"/>
          </a:solidFill>
          <a:ln w="19050">
            <a:solidFill>
              <a:srgbClr val="92D050"/>
            </a:solidFill>
          </a:ln>
          <a:effectLst/>
        </c:spPr>
      </c:pivotFmt>
      <c:pivotFmt>
        <c:idx val="13"/>
        <c:spPr>
          <a:solidFill>
            <a:srgbClr val="00B050"/>
          </a:solidFill>
          <a:ln w="19050">
            <a:solidFill>
              <a:srgbClr val="00B050"/>
            </a:solidFill>
          </a:ln>
          <a:effectLst/>
        </c:spPr>
      </c:pivotFmt>
      <c:pivotFmt>
        <c:idx val="14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rgbClr val="FF0000"/>
          </a:solidFill>
          <a:ln w="19050">
            <a:solidFill>
              <a:srgbClr val="FF0000"/>
            </a:solidFill>
          </a:ln>
          <a:effectLst/>
        </c:spPr>
      </c:pivotFmt>
      <c:pivotFmt>
        <c:idx val="16"/>
        <c:spPr>
          <a:solidFill>
            <a:srgbClr val="FFC000"/>
          </a:solidFill>
          <a:ln w="19050">
            <a:solidFill>
              <a:srgbClr val="FFC000"/>
            </a:solidFill>
          </a:ln>
          <a:effectLst/>
        </c:spPr>
      </c:pivotFmt>
      <c:pivotFmt>
        <c:idx val="17"/>
        <c:spPr>
          <a:solidFill>
            <a:srgbClr val="92D050"/>
          </a:solidFill>
          <a:ln w="19050">
            <a:solidFill>
              <a:srgbClr val="92D050"/>
            </a:solidFill>
          </a:ln>
          <a:effectLst/>
        </c:spPr>
      </c:pivotFmt>
      <c:pivotFmt>
        <c:idx val="18"/>
        <c:spPr>
          <a:solidFill>
            <a:srgbClr val="00B050"/>
          </a:solidFill>
          <a:ln w="19050">
            <a:solidFill>
              <a:srgbClr val="00B050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'Accreditation Nation'!$B$4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EB-4497-A397-54C8F01FD75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EB-4497-A397-54C8F01FD758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EB-4497-A397-54C8F01FD758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EB-4497-A397-54C8F01FD758}"/>
              </c:ext>
            </c:extLst>
          </c:dPt>
          <c:cat>
            <c:strRef>
              <c:f>'Accreditation Nation'!$A$5:$A$9</c:f>
              <c:strCache>
                <c:ptCount val="4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  <c:pt idx="3">
                  <c:v>Level 4</c:v>
                </c:pt>
              </c:strCache>
            </c:strRef>
          </c:cat>
          <c:val>
            <c:numRef>
              <c:f>'Accreditation Nation'!$B$5:$B$9</c:f>
              <c:numCache>
                <c:formatCode>General</c:formatCode>
                <c:ptCount val="4"/>
                <c:pt idx="0">
                  <c:v>41</c:v>
                </c:pt>
                <c:pt idx="1">
                  <c:v>61</c:v>
                </c:pt>
                <c:pt idx="2">
                  <c:v>69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EB-4497-A397-54C8F01F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[school-accreditation-analysis.xlsx]Accreditation by States!PivotTable1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00B050"/>
          </a:solidFill>
          <a:ln>
            <a:solidFill>
              <a:srgbClr val="00B050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</c:pivotFmt>
      <c:pivotFmt>
        <c:idx val="8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  <c:marker>
          <c:symbol val="none"/>
        </c:marker>
      </c:pivotFmt>
      <c:pivotFmt>
        <c:idx val="9"/>
        <c:spPr>
          <a:solidFill>
            <a:schemeClr val="bg1">
              <a:lumMod val="50000"/>
            </a:schemeClr>
          </a:solidFill>
          <a:ln>
            <a:solidFill>
              <a:schemeClr val="bg1">
                <a:lumMod val="50000"/>
              </a:schemeClr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'Accreditation by States'!$B$4:$B$5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'Accreditation by States'!$A$6:$A$10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States'!$B$6:$B$10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D-41BA-844F-21CDD6F15F0A}"/>
            </c:ext>
          </c:extLst>
        </c:ser>
        <c:ser>
          <c:idx val="1"/>
          <c:order val="1"/>
          <c:tx>
            <c:strRef>
              <c:f>'Accreditation by States'!$C$4:$C$5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'Accreditation by States'!$A$6:$A$10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States'!$C$6:$C$10</c:f>
              <c:numCache>
                <c:formatCode>General</c:formatCode>
                <c:ptCount val="4"/>
                <c:pt idx="0">
                  <c:v>30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D-41BA-844F-21CDD6F15F0A}"/>
            </c:ext>
          </c:extLst>
        </c:ser>
        <c:ser>
          <c:idx val="2"/>
          <c:order val="2"/>
          <c:tx>
            <c:strRef>
              <c:f>'Accreditation by States'!$D$4:$D$5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'Accreditation by States'!$A$6:$A$10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States'!$D$6:$D$10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6D-41BA-844F-21CDD6F15F0A}"/>
            </c:ext>
          </c:extLst>
        </c:ser>
        <c:ser>
          <c:idx val="3"/>
          <c:order val="3"/>
          <c:tx>
            <c:strRef>
              <c:f>'Accreditation by States'!$E$4:$E$5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'Accreditation by States'!$A$6:$A$10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States'!$E$6:$E$10</c:f>
              <c:numCache>
                <c:formatCode>General</c:formatCode>
                <c:ptCount val="4"/>
                <c:pt idx="0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6D-41BA-844F-21CDD6F15F0A}"/>
            </c:ext>
          </c:extLst>
        </c:ser>
        <c:ser>
          <c:idx val="4"/>
          <c:order val="4"/>
          <c:tx>
            <c:strRef>
              <c:f>'Accreditation by States'!$F$4:$F$5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'Accreditation by States'!$A$6:$A$10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States'!$F$6:$F$10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6D-41BA-844F-21CDD6F1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254711"/>
        <c:axId val="236255039"/>
      </c:barChart>
      <c:catAx>
        <c:axId val="236254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255039"/>
        <c:crosses val="autoZero"/>
        <c:auto val="1"/>
        <c:lblAlgn val="ctr"/>
        <c:lblOffset val="100"/>
        <c:noMultiLvlLbl val="0"/>
      </c:catAx>
      <c:valAx>
        <c:axId val="23625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254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[school-accreditation-analysis.xlsx]Accreditation by States!PivotTable2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rgbClr val="92D050"/>
          </a:solidFill>
          <a:ln>
            <a:solidFill>
              <a:srgbClr val="92D050"/>
            </a:solidFill>
          </a:ln>
          <a:effectLst/>
        </c:spPr>
        <c:marker>
          <c:symbol val="none"/>
        </c:marker>
      </c:pivotFmt>
      <c:pivotFmt>
        <c:idx val="8"/>
        <c:spPr>
          <a:solidFill>
            <a:schemeClr val="bg1">
              <a:lumMod val="50000"/>
            </a:schemeClr>
          </a:solidFill>
          <a:ln>
            <a:solidFill>
              <a:schemeClr val="bg1">
                <a:lumMod val="50000"/>
              </a:schemeClr>
            </a:solidFill>
          </a:ln>
          <a:effectLst/>
        </c:spPr>
        <c:marker>
          <c:symbol val="none"/>
        </c:marker>
      </c:pivotFmt>
      <c:pivotFmt>
        <c:idx val="9"/>
        <c:spPr>
          <a:solidFill>
            <a:srgbClr val="00B050"/>
          </a:solidFill>
          <a:ln>
            <a:solidFill>
              <a:srgbClr val="00B050"/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'Accreditation by States'!$K$4:$K$5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'Accreditation by States'!$J$6:$J$10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States'!$K$6:$K$10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722-955A-53E5192B4B3B}"/>
            </c:ext>
          </c:extLst>
        </c:ser>
        <c:ser>
          <c:idx val="1"/>
          <c:order val="1"/>
          <c:tx>
            <c:strRef>
              <c:f>'Accreditation by States'!$L$4:$L$5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'Accreditation by States'!$J$6:$J$10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States'!$L$6:$L$10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F-4722-955A-53E5192B4B3B}"/>
            </c:ext>
          </c:extLst>
        </c:ser>
        <c:ser>
          <c:idx val="2"/>
          <c:order val="2"/>
          <c:tx>
            <c:strRef>
              <c:f>'Accreditation by States'!$M$4:$M$5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'Accreditation by States'!$J$6:$J$10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States'!$M$6:$M$10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F-4722-955A-53E5192B4B3B}"/>
            </c:ext>
          </c:extLst>
        </c:ser>
        <c:ser>
          <c:idx val="3"/>
          <c:order val="3"/>
          <c:tx>
            <c:strRef>
              <c:f>'Accreditation by States'!$N$4:$N$5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'Accreditation by States'!$J$6:$J$10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States'!$N$6:$N$10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F-4722-955A-53E5192B4B3B}"/>
            </c:ext>
          </c:extLst>
        </c:ser>
        <c:ser>
          <c:idx val="4"/>
          <c:order val="4"/>
          <c:tx>
            <c:strRef>
              <c:f>'Accreditation by States'!$O$4:$O$5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'Accreditation by States'!$J$6:$J$10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'Accreditation by States'!$O$6:$O$10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F-4722-955A-53E5192B4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032983"/>
        <c:axId val="236036591"/>
      </c:barChart>
      <c:catAx>
        <c:axId val="236032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036591"/>
        <c:crosses val="autoZero"/>
        <c:auto val="1"/>
        <c:lblAlgn val="ctr"/>
        <c:lblOffset val="100"/>
        <c:noMultiLvlLbl val="0"/>
      </c:catAx>
      <c:valAx>
        <c:axId val="23603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032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'Accreditation from last year'!$B$1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'Accreditation from last year'!$A$2:$A$5</c:f>
              <c:strCache>
                <c:ptCount val="4"/>
                <c:pt idx="0">
                  <c:v>Kosrae</c:v>
                </c:pt>
                <c:pt idx="1">
                  <c:v>Pohnpei</c:v>
                </c:pt>
                <c:pt idx="2">
                  <c:v>Chuuk </c:v>
                </c:pt>
                <c:pt idx="3">
                  <c:v>Yap</c:v>
                </c:pt>
              </c:strCache>
            </c:strRef>
          </c:cat>
          <c:val>
            <c:numRef>
              <c:f>'Accreditation from last year'!$B$2:$B$5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2-4E32-BCE7-79F3C73BBB32}"/>
            </c:ext>
          </c:extLst>
        </c:ser>
        <c:ser>
          <c:idx val="1"/>
          <c:order val="1"/>
          <c:tx>
            <c:strRef>
              <c:f>'Accreditation from last year'!$C$1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2-4E32-BCE7-79F3C73BB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'Accreditation from last year'!$A$2:$A$5</c:f>
              <c:strCache>
                <c:ptCount val="4"/>
                <c:pt idx="0">
                  <c:v>Kosrae</c:v>
                </c:pt>
                <c:pt idx="1">
                  <c:v>Pohnpei</c:v>
                </c:pt>
                <c:pt idx="2">
                  <c:v>Chuuk </c:v>
                </c:pt>
                <c:pt idx="3">
                  <c:v>Yap</c:v>
                </c:pt>
              </c:strCache>
            </c:strRef>
          </c:cat>
          <c:val>
            <c:numRef>
              <c:f>'Accreditation from last year'!$C$2:$C$5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2-4E32-BCE7-79F3C73BBB32}"/>
            </c:ext>
          </c:extLst>
        </c:ser>
        <c:ser>
          <c:idx val="2"/>
          <c:order val="2"/>
          <c:tx>
            <c:strRef>
              <c:f>'Accreditation from last year'!$D$1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2-4E32-BCE7-79F3C73BB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'Accreditation from last year'!$A$2:$A$5</c:f>
              <c:strCache>
                <c:ptCount val="4"/>
                <c:pt idx="0">
                  <c:v>Kosrae</c:v>
                </c:pt>
                <c:pt idx="1">
                  <c:v>Pohnpei</c:v>
                </c:pt>
                <c:pt idx="2">
                  <c:v>Chuuk </c:v>
                </c:pt>
                <c:pt idx="3">
                  <c:v>Yap</c:v>
                </c:pt>
              </c:strCache>
            </c:strRef>
          </c:cat>
          <c:val>
            <c:numRef>
              <c:f>'Accreditation from last year'!$D$2:$D$5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42-4E32-BCE7-79F3C73BBB32}"/>
            </c:ext>
          </c:extLst>
        </c:ser>
        <c:ser>
          <c:idx val="3"/>
          <c:order val="3"/>
          <c:tx>
            <c:strRef>
              <c:f>'Accreditation from last year'!$E$1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2-4E32-BCE7-79F3C73BBB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42-4E32-BCE7-79F3C73BBB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2-4E32-BCE7-79F3C73BB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'Accreditation from last year'!$A$2:$A$5</c:f>
              <c:strCache>
                <c:ptCount val="4"/>
                <c:pt idx="0">
                  <c:v>Kosrae</c:v>
                </c:pt>
                <c:pt idx="1">
                  <c:v>Pohnpei</c:v>
                </c:pt>
                <c:pt idx="2">
                  <c:v>Chuuk </c:v>
                </c:pt>
                <c:pt idx="3">
                  <c:v>Yap</c:v>
                </c:pt>
              </c:strCache>
            </c:strRef>
          </c:cat>
          <c:val>
            <c:numRef>
              <c:f>'Accreditation from last year'!$E$2:$E$5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42-4E32-BCE7-79F3C73BBB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95109872"/>
        <c:axId val="595106344"/>
      </c:barChart>
      <c:catAx>
        <c:axId val="5951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106344"/>
        <c:crosses val="autoZero"/>
        <c:auto val="1"/>
        <c:lblAlgn val="ctr"/>
        <c:lblOffset val="100"/>
        <c:noMultiLvlLbl val="0"/>
      </c:catAx>
      <c:valAx>
        <c:axId val="59510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10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[school-accreditation-analysis.xlsx]Accreditation by Year!Accreditation History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'Accreditation by Year'!$B$4:$B$5</c:f>
              <c:strCache>
                <c:ptCount val="1"/>
                <c:pt idx="0">
                  <c:v>Level 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'Accreditation by Year'!$A$6:$A$11</c:f>
              <c:strCach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strCache>
            </c:strRef>
          </c:cat>
          <c:val>
            <c:numRef>
              <c:f>'Accreditation by Year'!$B$6:$B$11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30</c:v>
                </c:pt>
                <c:pt idx="3">
                  <c:v>47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D-4978-B975-85ABC9039BAA}"/>
            </c:ext>
          </c:extLst>
        </c:ser>
        <c:ser>
          <c:idx val="1"/>
          <c:order val="1"/>
          <c:tx>
            <c:strRef>
              <c:f>'Accreditation by Year'!$C$4:$C$5</c:f>
              <c:strCache>
                <c:ptCount val="1"/>
                <c:pt idx="0">
                  <c:v>Level 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'Accreditation by Year'!$A$6:$A$11</c:f>
              <c:strCach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strCache>
            </c:strRef>
          </c:cat>
          <c:val>
            <c:numRef>
              <c:f>'Accreditation by Year'!$C$6:$C$11</c:f>
              <c:numCache>
                <c:formatCode>General</c:formatCode>
                <c:ptCount val="5"/>
                <c:pt idx="0">
                  <c:v>61</c:v>
                </c:pt>
                <c:pt idx="1">
                  <c:v>61</c:v>
                </c:pt>
                <c:pt idx="2">
                  <c:v>66</c:v>
                </c:pt>
                <c:pt idx="3">
                  <c:v>42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D-4978-B975-85ABC9039BAA}"/>
            </c:ext>
          </c:extLst>
        </c:ser>
        <c:ser>
          <c:idx val="2"/>
          <c:order val="2"/>
          <c:tx>
            <c:strRef>
              <c:f>'Accreditation by Year'!$D$4:$D$5</c:f>
              <c:strCache>
                <c:ptCount val="1"/>
                <c:pt idx="0">
                  <c:v>Level 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'Accreditation by Year'!$A$6:$A$11</c:f>
              <c:strCach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strCache>
            </c:strRef>
          </c:cat>
          <c:val>
            <c:numRef>
              <c:f>'Accreditation by Year'!$D$6:$D$11</c:f>
              <c:numCache>
                <c:formatCode>General</c:formatCode>
                <c:ptCount val="5"/>
                <c:pt idx="0">
                  <c:v>69</c:v>
                </c:pt>
                <c:pt idx="1">
                  <c:v>69</c:v>
                </c:pt>
                <c:pt idx="2">
                  <c:v>71</c:v>
                </c:pt>
                <c:pt idx="3">
                  <c:v>52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D-4978-B975-85ABC9039BAA}"/>
            </c:ext>
          </c:extLst>
        </c:ser>
        <c:ser>
          <c:idx val="3"/>
          <c:order val="3"/>
          <c:tx>
            <c:strRef>
              <c:f>'Accreditation by Year'!$E$4:$E$5</c:f>
              <c:strCache>
                <c:ptCount val="1"/>
                <c:pt idx="0">
                  <c:v>Level 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'Accreditation by Year'!$A$6:$A$11</c:f>
              <c:strCach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strCache>
            </c:strRef>
          </c:cat>
          <c:val>
            <c:numRef>
              <c:f>'Accreditation by Year'!$E$6:$E$11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DFD-4978-B975-85ABC9039BAA}"/>
            </c:ext>
          </c:extLst>
        </c:ser>
        <c:ser>
          <c:idx val="4"/>
          <c:order val="4"/>
          <c:tx>
            <c:strRef>
              <c:f>'Accreditation by Year'!$F$4:$F$5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strRef>
              <c:f>'Accreditation by Year'!$A$6:$A$11</c:f>
              <c:strCach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strCache>
            </c:strRef>
          </c:cat>
          <c:val>
            <c:numRef>
              <c:f>'Accreditation by Year'!$F$6:$F$11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DFD-4978-B975-85ABC9039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631400"/>
        <c:axId val="950622544"/>
      </c:lineChart>
      <c:catAx>
        <c:axId val="95063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622544"/>
        <c:crosses val="autoZero"/>
        <c:auto val="1"/>
        <c:lblAlgn val="ctr"/>
        <c:lblOffset val="100"/>
        <c:noMultiLvlLbl val="0"/>
      </c:catAx>
      <c:valAx>
        <c:axId val="9506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63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'Accreditation by Year'!$J$5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'Accreditation by Year'!$I$6:$I$10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Year'!$J$6:$J$10</c:f>
              <c:numCache>
                <c:formatCode>General</c:formatCode>
                <c:ptCount val="5"/>
                <c:pt idx="0">
                  <c:v>-41</c:v>
                </c:pt>
                <c:pt idx="1">
                  <c:v>-41</c:v>
                </c:pt>
                <c:pt idx="2">
                  <c:v>-30</c:v>
                </c:pt>
                <c:pt idx="3">
                  <c:v>-47</c:v>
                </c:pt>
                <c:pt idx="4">
                  <c:v>-39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6-4C5D-89D8-B7C0BC995B0C}"/>
            </c:ext>
          </c:extLst>
        </c:ser>
        <c:ser>
          <c:idx val="1"/>
          <c:order val="1"/>
          <c:tx>
            <c:strRef>
              <c:f>'Accreditation by Year'!$K$5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'Accreditation by Year'!$I$6:$I$10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Year'!$K$6:$K$10</c:f>
              <c:numCache>
                <c:formatCode>General</c:formatCode>
                <c:ptCount val="5"/>
                <c:pt idx="0">
                  <c:v>61</c:v>
                </c:pt>
                <c:pt idx="1">
                  <c:v>61</c:v>
                </c:pt>
                <c:pt idx="2">
                  <c:v>66</c:v>
                </c:pt>
                <c:pt idx="3">
                  <c:v>42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6-4C5D-89D8-B7C0BC995B0C}"/>
            </c:ext>
          </c:extLst>
        </c:ser>
        <c:ser>
          <c:idx val="2"/>
          <c:order val="2"/>
          <c:tx>
            <c:strRef>
              <c:f>'Accreditation by Year'!$L$5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'Accreditation by Year'!$I$6:$I$10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Year'!$L$6:$L$10</c:f>
              <c:numCache>
                <c:formatCode>General</c:formatCode>
                <c:ptCount val="5"/>
                <c:pt idx="0">
                  <c:v>69</c:v>
                </c:pt>
                <c:pt idx="1">
                  <c:v>69</c:v>
                </c:pt>
                <c:pt idx="2">
                  <c:v>71</c:v>
                </c:pt>
                <c:pt idx="3">
                  <c:v>52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6-4C5D-89D8-B7C0BC995B0C}"/>
            </c:ext>
          </c:extLst>
        </c:ser>
        <c:ser>
          <c:idx val="3"/>
          <c:order val="3"/>
          <c:tx>
            <c:strRef>
              <c:f>'Accreditation by Year'!$M$5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'Accreditation by Year'!$I$6:$I$10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Year'!$M$6:$M$10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6-4C5D-89D8-B7C0BC99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49119"/>
        <c:axId val="79249447"/>
      </c:barChart>
      <c:catAx>
        <c:axId val="7924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447"/>
        <c:crosses val="autoZero"/>
        <c:auto val="1"/>
        <c:lblAlgn val="ctr"/>
        <c:lblOffset val="0"/>
        <c:noMultiLvlLbl val="0"/>
      </c:catAx>
      <c:valAx>
        <c:axId val="79249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'Accreditation by Year'!$J$24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'Accreditation by Year'!$I$25:$I$29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Year'!$J$25:$J$29</c:f>
              <c:numCache>
                <c:formatCode>General</c:formatCode>
                <c:ptCount val="5"/>
                <c:pt idx="0">
                  <c:v>0</c:v>
                </c:pt>
                <c:pt idx="1">
                  <c:v>-12</c:v>
                </c:pt>
                <c:pt idx="2">
                  <c:v>-9</c:v>
                </c:pt>
                <c:pt idx="3">
                  <c:v>-13</c:v>
                </c:pt>
                <c:pt idx="4">
                  <c:v>-38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6-4C5D-89D8-B7C0BC995B0C}"/>
            </c:ext>
          </c:extLst>
        </c:ser>
        <c:ser>
          <c:idx val="1"/>
          <c:order val="1"/>
          <c:tx>
            <c:strRef>
              <c:f>'Accreditation by Year'!$K$24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'Accreditation by Year'!$I$25:$I$29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Year'!$K$25:$K$29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31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6-4C5D-89D8-B7C0BC995B0C}"/>
            </c:ext>
          </c:extLst>
        </c:ser>
        <c:ser>
          <c:idx val="2"/>
          <c:order val="2"/>
          <c:tx>
            <c:strRef>
              <c:f>'Accreditation by Year'!$L$24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'Accreditation by Year'!$I$25:$I$29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Year'!$L$25:$L$29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23</c:v>
                </c:pt>
                <c:pt idx="3">
                  <c:v>21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6-4C5D-89D8-B7C0BC995B0C}"/>
            </c:ext>
          </c:extLst>
        </c:ser>
        <c:ser>
          <c:idx val="3"/>
          <c:order val="3"/>
          <c:tx>
            <c:strRef>
              <c:f>'Accreditation by Year'!$M$24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'Accreditation by Year'!$I$25:$I$29</c:f>
              <c:numCache>
                <c:formatCode>General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</c:numCache>
            </c:numRef>
          </c:cat>
          <c:val>
            <c:numRef>
              <c:f>'Accreditation by Year'!$M$25:$M$29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6-4C5D-89D8-B7C0BC99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49119"/>
        <c:axId val="79249447"/>
      </c:barChart>
      <c:catAx>
        <c:axId val="7924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447"/>
        <c:crosses val="autoZero"/>
        <c:auto val="1"/>
        <c:lblAlgn val="ctr"/>
        <c:lblOffset val="0"/>
        <c:noMultiLvlLbl val="0"/>
      </c:catAx>
      <c:valAx>
        <c:axId val="79249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'Accreditation by State'!$K$5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'Accreditation by State'!$J$6:$J$9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State'!$K$6:$K$9</c:f>
              <c:numCache>
                <c:formatCode>General</c:formatCode>
                <c:ptCount val="4"/>
                <c:pt idx="0">
                  <c:v>-9</c:v>
                </c:pt>
                <c:pt idx="1">
                  <c:v>-11</c:v>
                </c:pt>
                <c:pt idx="2">
                  <c:v>-1</c:v>
                </c:pt>
                <c:pt idx="3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6-4C5D-89D8-B7C0BC995B0C}"/>
            </c:ext>
          </c:extLst>
        </c:ser>
        <c:ser>
          <c:idx val="1"/>
          <c:order val="1"/>
          <c:tx>
            <c:strRef>
              <c:f>'Accreditation by State'!$L$5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'Accreditation by State'!$J$6:$J$9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State'!$L$6:$L$9</c:f>
              <c:numCache>
                <c:formatCode>General</c:formatCode>
                <c:ptCount val="4"/>
                <c:pt idx="0">
                  <c:v>16</c:v>
                </c:pt>
                <c:pt idx="1">
                  <c:v>11</c:v>
                </c:pt>
                <c:pt idx="2">
                  <c:v>4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6-4C5D-89D8-B7C0BC995B0C}"/>
            </c:ext>
          </c:extLst>
        </c:ser>
        <c:ser>
          <c:idx val="2"/>
          <c:order val="2"/>
          <c:tx>
            <c:strRef>
              <c:f>'Accreditation by State'!$M$5</c:f>
              <c:strCache>
                <c:ptCount val="1"/>
                <c:pt idx="0">
                  <c:v>Level 3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'Accreditation by State'!$J$6:$J$9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State'!$M$6:$M$9</c:f>
              <c:numCache>
                <c:formatCode>General</c:formatCode>
                <c:ptCount val="4"/>
                <c:pt idx="0">
                  <c:v>25</c:v>
                </c:pt>
                <c:pt idx="1">
                  <c:v>15</c:v>
                </c:pt>
                <c:pt idx="2">
                  <c:v>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6-4C5D-89D8-B7C0BC995B0C}"/>
            </c:ext>
          </c:extLst>
        </c:ser>
        <c:ser>
          <c:idx val="3"/>
          <c:order val="3"/>
          <c:tx>
            <c:strRef>
              <c:f>'Accreditation by State'!$N$5</c:f>
              <c:strCache>
                <c:ptCount val="1"/>
                <c:pt idx="0">
                  <c:v>Level 4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'Accreditation by State'!$J$6:$J$9</c:f>
              <c:strCache>
                <c:ptCount val="4"/>
                <c:pt idx="0">
                  <c:v>Yap</c:v>
                </c:pt>
                <c:pt idx="1">
                  <c:v>Pohnpei</c:v>
                </c:pt>
                <c:pt idx="2">
                  <c:v>Kosrae</c:v>
                </c:pt>
                <c:pt idx="3">
                  <c:v>Chuuk</c:v>
                </c:pt>
              </c:strCache>
            </c:strRef>
          </c:cat>
          <c:val>
            <c:numRef>
              <c:f>'Accreditation by State'!$N$6:$N$9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6-4C5D-89D8-B7C0BC99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49119"/>
        <c:axId val="79249447"/>
      </c:barChart>
      <c:catAx>
        <c:axId val="7924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447"/>
        <c:crosses val="autoZero"/>
        <c:auto val="1"/>
        <c:lblAlgn val="ctr"/>
        <c:lblOffset val="0"/>
        <c:noMultiLvlLbl val="0"/>
      </c:catAx>
      <c:valAx>
        <c:axId val="79249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</xdr:colOff>
      <xdr:row>2</xdr:row>
      <xdr:rowOff>2380</xdr:rowOff>
    </xdr:from>
    <xdr:to>
      <xdr:col>11</xdr:col>
      <xdr:colOff>540543</xdr:colOff>
      <xdr:row>17</xdr:row>
      <xdr:rowOff>30955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16668</xdr:colOff>
      <xdr:row>2</xdr:row>
      <xdr:rowOff>2380</xdr:rowOff>
    </xdr:from>
    <xdr:to>
      <xdr:col>25</xdr:col>
      <xdr:colOff>540543</xdr:colOff>
      <xdr:row>17</xdr:row>
      <xdr:rowOff>30955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15</xdr:row>
      <xdr:rowOff>2380</xdr:rowOff>
    </xdr:from>
    <xdr:to>
      <xdr:col>7</xdr:col>
      <xdr:colOff>116680</xdr:colOff>
      <xdr:row>30</xdr:row>
      <xdr:rowOff>30955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2380</xdr:colOff>
      <xdr:row>15</xdr:row>
      <xdr:rowOff>2381</xdr:rowOff>
    </xdr:from>
    <xdr:to>
      <xdr:col>15</xdr:col>
      <xdr:colOff>416718</xdr:colOff>
      <xdr:row>30</xdr:row>
      <xdr:rowOff>30956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7</xdr:row>
      <xdr:rowOff>166687</xdr:rowOff>
    </xdr:from>
    <xdr:to>
      <xdr:col>8</xdr:col>
      <xdr:colOff>171450</xdr:colOff>
      <xdr:row>22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39</xdr:row>
      <xdr:rowOff>40482</xdr:rowOff>
    </xdr:from>
    <xdr:to>
      <xdr:col>11</xdr:col>
      <xdr:colOff>52387</xdr:colOff>
      <xdr:row>67</xdr:row>
      <xdr:rowOff>100014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11906</xdr:colOff>
      <xdr:row>3</xdr:row>
      <xdr:rowOff>21430</xdr:rowOff>
    </xdr:from>
    <xdr:to>
      <xdr:col>22</xdr:col>
      <xdr:colOff>578643</xdr:colOff>
      <xdr:row>18</xdr:row>
      <xdr:rowOff>50005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50006</xdr:colOff>
      <xdr:row>22</xdr:row>
      <xdr:rowOff>35718</xdr:rowOff>
    </xdr:from>
    <xdr:to>
      <xdr:col>22</xdr:col>
      <xdr:colOff>616743</xdr:colOff>
      <xdr:row>37</xdr:row>
      <xdr:rowOff>64293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645317</xdr:colOff>
      <xdr:row>2</xdr:row>
      <xdr:rowOff>11905</xdr:rowOff>
    </xdr:from>
    <xdr:to>
      <xdr:col>22</xdr:col>
      <xdr:colOff>35717</xdr:colOff>
      <xdr:row>17</xdr:row>
      <xdr:rowOff>40480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645317</xdr:colOff>
      <xdr:row>22</xdr:row>
      <xdr:rowOff>11905</xdr:rowOff>
    </xdr:from>
    <xdr:to>
      <xdr:col>22</xdr:col>
      <xdr:colOff>35717</xdr:colOff>
      <xdr:row>37</xdr:row>
      <xdr:rowOff>40480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islain Hachey" refreshedDate="44005.597823611111" createdVersion="6" refreshedVersion="6" minRefreshableVersion="3" recordCount="72">
  <cacheSource type="worksheet">
    <worksheetSource name="Table_AccreditationDistrict"/>
  </cacheSource>
  <cacheFields count="6">
    <cacheField name="SurveyYear" numFmtId="0">
      <sharedItems containsSemiMixedTypes="0" containsString="0" containsNumber="1" containsInteger="1" minValue="2014" maxValue="2020" count="7">
        <n v="2014"/>
        <n v="2015"/>
        <n v="2016"/>
        <n v="2017"/>
        <n v="2018"/>
        <n v="2019"/>
        <n v="2020"/>
      </sharedItems>
    </cacheField>
    <cacheField name="DistrictCode" numFmtId="0">
      <sharedItems/>
    </cacheField>
    <cacheField name="District" numFmtId="0">
      <sharedItems count="4">
        <s v="Chuuk"/>
        <s v="Kosrae"/>
        <s v="Pohnpei"/>
        <s v="Yap"/>
      </sharedItems>
    </cacheField>
    <cacheField name="InspectionResult" numFmtId="0">
      <sharedItems containsBlank="1" count="5">
        <s v="Level 1"/>
        <s v="Level 2"/>
        <s v="Level 3"/>
        <s v="Level 4"/>
        <m/>
      </sharedItems>
    </cacheField>
    <cacheField name="Num" numFmtId="0">
      <sharedItems containsSemiMixedTypes="0" containsString="0" containsNumber="1" containsInteger="1" minValue="1" maxValue="37"/>
    </cacheField>
    <cacheField name="NumThisYear" numFmtId="0">
      <sharedItems containsString="0" containsBlank="1" containsNumber="1" containsInteger="1" minValue="1" maxValue="36" count="17">
        <n v="1"/>
        <m/>
        <n v="36"/>
        <n v="7"/>
        <n v="3"/>
        <n v="2"/>
        <n v="6"/>
        <n v="5"/>
        <n v="17"/>
        <n v="4"/>
        <n v="12"/>
        <n v="10"/>
        <n v="18"/>
        <n v="9"/>
        <n v="29"/>
        <n v="22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s v="CHK"/>
    <x v="0"/>
    <x v="0"/>
    <n v="1"/>
    <x v="0"/>
  </r>
  <r>
    <x v="1"/>
    <s v="CHK"/>
    <x v="0"/>
    <x v="0"/>
    <n v="1"/>
    <x v="1"/>
  </r>
  <r>
    <x v="2"/>
    <s v="CHK"/>
    <x v="0"/>
    <x v="0"/>
    <n v="37"/>
    <x v="2"/>
  </r>
  <r>
    <x v="2"/>
    <s v="CHK"/>
    <x v="0"/>
    <x v="1"/>
    <n v="7"/>
    <x v="3"/>
  </r>
  <r>
    <x v="2"/>
    <s v="CHK"/>
    <x v="0"/>
    <x v="2"/>
    <n v="3"/>
    <x v="4"/>
  </r>
  <r>
    <x v="2"/>
    <s v="CHK"/>
    <x v="0"/>
    <x v="3"/>
    <n v="2"/>
    <x v="5"/>
  </r>
  <r>
    <x v="2"/>
    <s v="KSA"/>
    <x v="1"/>
    <x v="2"/>
    <n v="6"/>
    <x v="6"/>
  </r>
  <r>
    <x v="2"/>
    <s v="PNI"/>
    <x v="2"/>
    <x v="0"/>
    <n v="1"/>
    <x v="0"/>
  </r>
  <r>
    <x v="2"/>
    <s v="PNI"/>
    <x v="2"/>
    <x v="1"/>
    <n v="2"/>
    <x v="5"/>
  </r>
  <r>
    <x v="2"/>
    <s v="PNI"/>
    <x v="2"/>
    <x v="2"/>
    <n v="5"/>
    <x v="7"/>
  </r>
  <r>
    <x v="2"/>
    <s v="YAP"/>
    <x v="3"/>
    <x v="0"/>
    <n v="1"/>
    <x v="0"/>
  </r>
  <r>
    <x v="2"/>
    <s v="YAP"/>
    <x v="3"/>
    <x v="1"/>
    <n v="3"/>
    <x v="4"/>
  </r>
  <r>
    <x v="2"/>
    <s v="YAP"/>
    <x v="3"/>
    <x v="2"/>
    <n v="17"/>
    <x v="8"/>
  </r>
  <r>
    <x v="2"/>
    <s v="YAP"/>
    <x v="3"/>
    <x v="3"/>
    <n v="1"/>
    <x v="0"/>
  </r>
  <r>
    <x v="3"/>
    <s v="CHK"/>
    <x v="0"/>
    <x v="0"/>
    <n v="34"/>
    <x v="0"/>
  </r>
  <r>
    <x v="3"/>
    <s v="CHK"/>
    <x v="0"/>
    <x v="1"/>
    <n v="9"/>
    <x v="4"/>
  </r>
  <r>
    <x v="3"/>
    <s v="CHK"/>
    <x v="0"/>
    <x v="2"/>
    <n v="7"/>
    <x v="9"/>
  </r>
  <r>
    <x v="3"/>
    <s v="CHK"/>
    <x v="0"/>
    <x v="3"/>
    <n v="3"/>
    <x v="0"/>
  </r>
  <r>
    <x v="3"/>
    <s v="KSA"/>
    <x v="1"/>
    <x v="2"/>
    <n v="6"/>
    <x v="1"/>
  </r>
  <r>
    <x v="3"/>
    <s v="PNI"/>
    <x v="2"/>
    <x v="0"/>
    <n v="12"/>
    <x v="10"/>
  </r>
  <r>
    <x v="3"/>
    <s v="PNI"/>
    <x v="2"/>
    <x v="1"/>
    <n v="12"/>
    <x v="11"/>
  </r>
  <r>
    <x v="3"/>
    <s v="PNI"/>
    <x v="2"/>
    <x v="2"/>
    <n v="12"/>
    <x v="3"/>
  </r>
  <r>
    <x v="3"/>
    <s v="PNI"/>
    <x v="2"/>
    <x v="3"/>
    <n v="3"/>
    <x v="4"/>
  </r>
  <r>
    <x v="3"/>
    <s v="YAP"/>
    <x v="3"/>
    <x v="0"/>
    <n v="1"/>
    <x v="1"/>
  </r>
  <r>
    <x v="3"/>
    <s v="YAP"/>
    <x v="3"/>
    <x v="1"/>
    <n v="21"/>
    <x v="12"/>
  </r>
  <r>
    <x v="3"/>
    <s v="YAP"/>
    <x v="3"/>
    <x v="2"/>
    <n v="27"/>
    <x v="11"/>
  </r>
  <r>
    <x v="3"/>
    <s v="YAP"/>
    <x v="3"/>
    <x v="3"/>
    <n v="1"/>
    <x v="1"/>
  </r>
  <r>
    <x v="4"/>
    <s v="CHK"/>
    <x v="0"/>
    <x v="0"/>
    <n v="18"/>
    <x v="13"/>
  </r>
  <r>
    <x v="4"/>
    <s v="CHK"/>
    <x v="0"/>
    <x v="1"/>
    <n v="32"/>
    <x v="14"/>
  </r>
  <r>
    <x v="4"/>
    <s v="CHK"/>
    <x v="0"/>
    <x v="2"/>
    <n v="25"/>
    <x v="15"/>
  </r>
  <r>
    <x v="4"/>
    <s v="CHK"/>
    <x v="0"/>
    <x v="3"/>
    <n v="3"/>
    <x v="1"/>
  </r>
  <r>
    <x v="4"/>
    <s v="KSA"/>
    <x v="1"/>
    <x v="2"/>
    <n v="6"/>
    <x v="1"/>
  </r>
  <r>
    <x v="4"/>
    <s v="PNI"/>
    <x v="2"/>
    <x v="0"/>
    <n v="11"/>
    <x v="1"/>
  </r>
  <r>
    <x v="4"/>
    <s v="PNI"/>
    <x v="2"/>
    <x v="1"/>
    <n v="13"/>
    <x v="0"/>
  </r>
  <r>
    <x v="4"/>
    <s v="PNI"/>
    <x v="2"/>
    <x v="2"/>
    <n v="13"/>
    <x v="0"/>
  </r>
  <r>
    <x v="4"/>
    <s v="PNI"/>
    <x v="2"/>
    <x v="3"/>
    <n v="3"/>
    <x v="1"/>
  </r>
  <r>
    <x v="4"/>
    <s v="YAP"/>
    <x v="3"/>
    <x v="0"/>
    <n v="1"/>
    <x v="1"/>
  </r>
  <r>
    <x v="4"/>
    <s v="YAP"/>
    <x v="3"/>
    <x v="1"/>
    <n v="21"/>
    <x v="1"/>
  </r>
  <r>
    <x v="4"/>
    <s v="YAP"/>
    <x v="3"/>
    <x v="2"/>
    <n v="27"/>
    <x v="1"/>
  </r>
  <r>
    <x v="4"/>
    <s v="YAP"/>
    <x v="3"/>
    <x v="3"/>
    <n v="1"/>
    <x v="1"/>
  </r>
  <r>
    <x v="5"/>
    <s v="CHK"/>
    <x v="0"/>
    <x v="0"/>
    <n v="20"/>
    <x v="4"/>
  </r>
  <r>
    <x v="5"/>
    <s v="CHK"/>
    <x v="0"/>
    <x v="1"/>
    <n v="30"/>
    <x v="9"/>
  </r>
  <r>
    <x v="5"/>
    <s v="CHK"/>
    <x v="0"/>
    <x v="2"/>
    <n v="26"/>
    <x v="0"/>
  </r>
  <r>
    <x v="5"/>
    <s v="CHK"/>
    <x v="0"/>
    <x v="3"/>
    <n v="2"/>
    <x v="1"/>
  </r>
  <r>
    <x v="5"/>
    <s v="KSA"/>
    <x v="1"/>
    <x v="0"/>
    <n v="1"/>
    <x v="0"/>
  </r>
  <r>
    <x v="5"/>
    <s v="KSA"/>
    <x v="1"/>
    <x v="1"/>
    <n v="4"/>
    <x v="9"/>
  </r>
  <r>
    <x v="5"/>
    <s v="KSA"/>
    <x v="1"/>
    <x v="2"/>
    <n v="3"/>
    <x v="0"/>
  </r>
  <r>
    <x v="5"/>
    <s v="PNI"/>
    <x v="2"/>
    <x v="4"/>
    <n v="1"/>
    <x v="0"/>
  </r>
  <r>
    <x v="5"/>
    <s v="PNI"/>
    <x v="2"/>
    <x v="0"/>
    <n v="11"/>
    <x v="1"/>
  </r>
  <r>
    <x v="5"/>
    <s v="PNI"/>
    <x v="2"/>
    <x v="1"/>
    <n v="11"/>
    <x v="4"/>
  </r>
  <r>
    <x v="5"/>
    <s v="PNI"/>
    <x v="2"/>
    <x v="2"/>
    <n v="15"/>
    <x v="13"/>
  </r>
  <r>
    <x v="5"/>
    <s v="PNI"/>
    <x v="2"/>
    <x v="3"/>
    <n v="2"/>
    <x v="0"/>
  </r>
  <r>
    <x v="5"/>
    <s v="YAP"/>
    <x v="3"/>
    <x v="0"/>
    <n v="9"/>
    <x v="16"/>
  </r>
  <r>
    <x v="5"/>
    <s v="YAP"/>
    <x v="3"/>
    <x v="1"/>
    <n v="16"/>
    <x v="0"/>
  </r>
  <r>
    <x v="5"/>
    <s v="YAP"/>
    <x v="3"/>
    <x v="2"/>
    <n v="25"/>
    <x v="0"/>
  </r>
  <r>
    <x v="5"/>
    <s v="YAP"/>
    <x v="3"/>
    <x v="3"/>
    <n v="1"/>
    <x v="1"/>
  </r>
  <r>
    <x v="6"/>
    <s v="CHK"/>
    <x v="0"/>
    <x v="0"/>
    <n v="20"/>
    <x v="1"/>
  </r>
  <r>
    <x v="6"/>
    <s v="CHK"/>
    <x v="0"/>
    <x v="1"/>
    <n v="30"/>
    <x v="1"/>
  </r>
  <r>
    <x v="6"/>
    <s v="CHK"/>
    <x v="0"/>
    <x v="2"/>
    <n v="26"/>
    <x v="1"/>
  </r>
  <r>
    <x v="6"/>
    <s v="CHK"/>
    <x v="0"/>
    <x v="3"/>
    <n v="2"/>
    <x v="1"/>
  </r>
  <r>
    <x v="6"/>
    <s v="KSA"/>
    <x v="1"/>
    <x v="0"/>
    <n v="1"/>
    <x v="1"/>
  </r>
  <r>
    <x v="6"/>
    <s v="KSA"/>
    <x v="1"/>
    <x v="1"/>
    <n v="4"/>
    <x v="1"/>
  </r>
  <r>
    <x v="6"/>
    <s v="KSA"/>
    <x v="1"/>
    <x v="2"/>
    <n v="3"/>
    <x v="1"/>
  </r>
  <r>
    <x v="6"/>
    <s v="PNI"/>
    <x v="2"/>
    <x v="4"/>
    <n v="1"/>
    <x v="1"/>
  </r>
  <r>
    <x v="6"/>
    <s v="PNI"/>
    <x v="2"/>
    <x v="0"/>
    <n v="11"/>
    <x v="1"/>
  </r>
  <r>
    <x v="6"/>
    <s v="PNI"/>
    <x v="2"/>
    <x v="1"/>
    <n v="11"/>
    <x v="1"/>
  </r>
  <r>
    <x v="6"/>
    <s v="PNI"/>
    <x v="2"/>
    <x v="2"/>
    <n v="15"/>
    <x v="1"/>
  </r>
  <r>
    <x v="6"/>
    <s v="PNI"/>
    <x v="2"/>
    <x v="3"/>
    <n v="2"/>
    <x v="1"/>
  </r>
  <r>
    <x v="6"/>
    <s v="YAP"/>
    <x v="3"/>
    <x v="0"/>
    <n v="9"/>
    <x v="1"/>
  </r>
  <r>
    <x v="6"/>
    <s v="YAP"/>
    <x v="3"/>
    <x v="1"/>
    <n v="16"/>
    <x v="1"/>
  </r>
  <r>
    <x v="6"/>
    <s v="YAP"/>
    <x v="3"/>
    <x v="2"/>
    <n v="25"/>
    <x v="1"/>
  </r>
  <r>
    <x v="6"/>
    <s v="YAP"/>
    <x v="3"/>
    <x v="3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O4:P9" firstHeaderRow="1" firstDataRow="1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Row" showAll="0">
      <items count="6">
        <item x="0"/>
        <item x="1"/>
        <item x="2"/>
        <item x="3"/>
        <item h="1" x="4"/>
        <item t="default"/>
      </items>
    </pivotField>
    <pivotField showAll="0"/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0" item="5" hier="-1"/>
  </pageFields>
  <dataFields count="1">
    <dataField name="Count of NumThisYear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4:B9" firstHeaderRow="1" firstDataRow="1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Row" showAll="0">
      <items count="6">
        <item x="0"/>
        <item x="1"/>
        <item x="2"/>
        <item x="3"/>
        <item h="1" x="4"/>
        <item t="default"/>
      </items>
    </pivotField>
    <pivotField dataField="1"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0" item="5" hier="-1"/>
  </pageFields>
  <dataFields count="1">
    <dataField name="Sum of Num" fld="4" baseField="0" baseItem="0"/>
  </dataFields>
  <chartFormats count="1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1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J4:P10" firstHeaderRow="1" firstDataRow="2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0" item="5" hier="-1"/>
  </pageFields>
  <dataFields count="1">
    <dataField name="Sum of NumThisYear" fld="5" baseField="2" baseItem="0"/>
  </dataFields>
  <chartFormats count="5"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4:G10" firstHeaderRow="1" firstDataRow="2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0" item="5" hier="-1"/>
  </pageFields>
  <dataFields count="1">
    <dataField name="Sum of Num" fld="4" baseField="0" baseItem="0"/>
  </dataFields>
  <chartFormats count="5"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23:G30" firstHeaderRow="1" firstDataRow="2" firstDataCol="1" rowPageCount="1" colPageCount="1"/>
  <pivotFields count="6">
    <pivotField axis="axisRow" showAll="0" sortType="ascending">
      <items count="8">
        <item h="1" x="0"/>
        <item h="1" x="1"/>
        <item x="2"/>
        <item x="3"/>
        <item x="4"/>
        <item x="5"/>
        <item x="6"/>
        <item t="default"/>
      </items>
    </pivotField>
    <pivotField showAll="0"/>
    <pivotField axis="axisPage" multipleItemSelectionAllowed="1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6"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Sum of NumThisYear" fld="5" baseField="0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Accreditation History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4:G11" firstHeaderRow="1" firstDataRow="2" firstDataCol="1" rowPageCount="1" colPageCount="1"/>
  <pivotFields count="6">
    <pivotField axis="axisRow" showAll="0" sortType="descending">
      <items count="8">
        <item x="6"/>
        <item x="5"/>
        <item x="4"/>
        <item x="3"/>
        <item x="2"/>
        <item h="1" x="1"/>
        <item h="1" x="0"/>
        <item t="default"/>
      </items>
    </pivotField>
    <pivotField showAll="0"/>
    <pivotField axis="axisPage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Sum of Num" fld="4" baseField="0" baseItem="0"/>
  </dataFields>
  <chartFormats count="5"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6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4:G30" firstHeaderRow="1" firstDataRow="2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 sortType="descending">
      <items count="5">
        <item x="3"/>
        <item x="2"/>
        <item x="1"/>
        <item x="0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0" item="5" hier="-1"/>
  </pageFields>
  <dataFields count="1">
    <dataField name="Sum of NumThisYear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4" cacheId="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G10" firstHeaderRow="1" firstDataRow="2" firstDataCol="1" rowPageCount="1" colPageCount="1"/>
  <pivotFields count="6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 sortType="descending">
      <items count="5">
        <item x="3"/>
        <item x="2"/>
        <item x="1"/>
        <item x="0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0" item="5" hier="-1"/>
  </pageFields>
  <dataFields count="1">
    <dataField name="Sum of Num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ccreditationDistrict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SurveyYear" tableColumnId="1"/>
      <queryTableField id="2" name="DistrictCode" tableColumnId="2"/>
      <queryTableField id="3" name="District" tableColumnId="3"/>
      <queryTableField id="4" name="InspectionResult" tableColumnId="4"/>
      <queryTableField id="5" name="Num" tableColumnId="5"/>
      <queryTableField id="6" name="NumThisYear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AccreditationDistrict" displayName="Table_AccreditationDistrict" ref="A1:F73" tableType="queryTable" totalsRowShown="0">
  <autoFilter ref="A1:F73"/>
  <tableColumns count="6">
    <tableColumn id="1" uniqueName="1" name="SurveyYear" queryTableFieldId="1"/>
    <tableColumn id="2" uniqueName="2" name="DistrictCode" queryTableFieldId="2"/>
    <tableColumn id="3" uniqueName="3" name="District" queryTableFieldId="3"/>
    <tableColumn id="4" uniqueName="4" name="InspectionResult" queryTableFieldId="4"/>
    <tableColumn id="5" uniqueName="5" name="Num" queryTableFieldId="5"/>
    <tableColumn id="6" uniqueName="6" name="NumThisYear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A2" sqref="A2:F73"/>
    </sheetView>
  </sheetViews>
  <sheetFormatPr defaultRowHeight="14.25" x14ac:dyDescent="0.45"/>
  <cols>
    <col min="1" max="1" width="12.06640625" bestFit="1" customWidth="1"/>
    <col min="2" max="2" width="12.796875" bestFit="1" customWidth="1"/>
    <col min="3" max="3" width="8.6640625" bestFit="1" customWidth="1"/>
    <col min="4" max="4" width="16.59765625" bestFit="1" customWidth="1"/>
    <col min="5" max="5" width="6.86328125" bestFit="1" customWidth="1"/>
    <col min="6" max="6" width="13.73046875" bestFit="1" customWidth="1"/>
  </cols>
  <sheetData>
    <row r="1" spans="1:6" x14ac:dyDescent="0.4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45">
      <c r="A2">
        <v>2014</v>
      </c>
      <c r="B2" t="s">
        <v>19</v>
      </c>
      <c r="C2" t="s">
        <v>20</v>
      </c>
      <c r="D2" t="s">
        <v>1</v>
      </c>
      <c r="E2">
        <v>1</v>
      </c>
      <c r="F2">
        <v>1</v>
      </c>
    </row>
    <row r="3" spans="1:6" x14ac:dyDescent="0.45">
      <c r="A3">
        <v>2015</v>
      </c>
      <c r="B3" t="s">
        <v>19</v>
      </c>
      <c r="C3" t="s">
        <v>20</v>
      </c>
      <c r="D3" t="s">
        <v>1</v>
      </c>
      <c r="E3">
        <v>1</v>
      </c>
    </row>
    <row r="4" spans="1:6" x14ac:dyDescent="0.45">
      <c r="A4">
        <v>2016</v>
      </c>
      <c r="B4" t="s">
        <v>19</v>
      </c>
      <c r="C4" t="s">
        <v>20</v>
      </c>
      <c r="D4" t="s">
        <v>1</v>
      </c>
      <c r="E4">
        <v>37</v>
      </c>
      <c r="F4">
        <v>36</v>
      </c>
    </row>
    <row r="5" spans="1:6" x14ac:dyDescent="0.45">
      <c r="A5">
        <v>2016</v>
      </c>
      <c r="B5" t="s">
        <v>19</v>
      </c>
      <c r="C5" t="s">
        <v>20</v>
      </c>
      <c r="D5" t="s">
        <v>2</v>
      </c>
      <c r="E5">
        <v>7</v>
      </c>
      <c r="F5">
        <v>7</v>
      </c>
    </row>
    <row r="6" spans="1:6" x14ac:dyDescent="0.45">
      <c r="A6">
        <v>2016</v>
      </c>
      <c r="B6" t="s">
        <v>19</v>
      </c>
      <c r="C6" t="s">
        <v>20</v>
      </c>
      <c r="D6" t="s">
        <v>3</v>
      </c>
      <c r="E6">
        <v>3</v>
      </c>
      <c r="F6">
        <v>3</v>
      </c>
    </row>
    <row r="7" spans="1:6" x14ac:dyDescent="0.45">
      <c r="A7">
        <v>2016</v>
      </c>
      <c r="B7" t="s">
        <v>19</v>
      </c>
      <c r="C7" t="s">
        <v>20</v>
      </c>
      <c r="D7" t="s">
        <v>4</v>
      </c>
      <c r="E7">
        <v>2</v>
      </c>
      <c r="F7">
        <v>2</v>
      </c>
    </row>
    <row r="8" spans="1:6" x14ac:dyDescent="0.45">
      <c r="A8">
        <v>2016</v>
      </c>
      <c r="B8" t="s">
        <v>21</v>
      </c>
      <c r="C8" t="s">
        <v>8</v>
      </c>
      <c r="D8" t="s">
        <v>3</v>
      </c>
      <c r="E8">
        <v>6</v>
      </c>
      <c r="F8">
        <v>6</v>
      </c>
    </row>
    <row r="9" spans="1:6" x14ac:dyDescent="0.45">
      <c r="A9">
        <v>2016</v>
      </c>
      <c r="B9" t="s">
        <v>22</v>
      </c>
      <c r="C9" t="s">
        <v>9</v>
      </c>
      <c r="D9" t="s">
        <v>1</v>
      </c>
      <c r="E9">
        <v>1</v>
      </c>
      <c r="F9">
        <v>1</v>
      </c>
    </row>
    <row r="10" spans="1:6" x14ac:dyDescent="0.45">
      <c r="A10">
        <v>2016</v>
      </c>
      <c r="B10" t="s">
        <v>22</v>
      </c>
      <c r="C10" t="s">
        <v>9</v>
      </c>
      <c r="D10" t="s">
        <v>2</v>
      </c>
      <c r="E10">
        <v>2</v>
      </c>
      <c r="F10">
        <v>2</v>
      </c>
    </row>
    <row r="11" spans="1:6" x14ac:dyDescent="0.45">
      <c r="A11">
        <v>2016</v>
      </c>
      <c r="B11" t="s">
        <v>22</v>
      </c>
      <c r="C11" t="s">
        <v>9</v>
      </c>
      <c r="D11" t="s">
        <v>3</v>
      </c>
      <c r="E11">
        <v>5</v>
      </c>
      <c r="F11">
        <v>5</v>
      </c>
    </row>
    <row r="12" spans="1:6" x14ac:dyDescent="0.45">
      <c r="A12">
        <v>2016</v>
      </c>
      <c r="B12" t="s">
        <v>23</v>
      </c>
      <c r="C12" t="s">
        <v>11</v>
      </c>
      <c r="D12" t="s">
        <v>1</v>
      </c>
      <c r="E12">
        <v>1</v>
      </c>
      <c r="F12">
        <v>1</v>
      </c>
    </row>
    <row r="13" spans="1:6" x14ac:dyDescent="0.45">
      <c r="A13">
        <v>2016</v>
      </c>
      <c r="B13" t="s">
        <v>23</v>
      </c>
      <c r="C13" t="s">
        <v>11</v>
      </c>
      <c r="D13" t="s">
        <v>2</v>
      </c>
      <c r="E13">
        <v>3</v>
      </c>
      <c r="F13">
        <v>3</v>
      </c>
    </row>
    <row r="14" spans="1:6" x14ac:dyDescent="0.45">
      <c r="A14">
        <v>2016</v>
      </c>
      <c r="B14" t="s">
        <v>23</v>
      </c>
      <c r="C14" t="s">
        <v>11</v>
      </c>
      <c r="D14" t="s">
        <v>3</v>
      </c>
      <c r="E14">
        <v>17</v>
      </c>
      <c r="F14">
        <v>17</v>
      </c>
    </row>
    <row r="15" spans="1:6" x14ac:dyDescent="0.45">
      <c r="A15">
        <v>2016</v>
      </c>
      <c r="B15" t="s">
        <v>23</v>
      </c>
      <c r="C15" t="s">
        <v>11</v>
      </c>
      <c r="D15" t="s">
        <v>4</v>
      </c>
      <c r="E15">
        <v>1</v>
      </c>
      <c r="F15">
        <v>1</v>
      </c>
    </row>
    <row r="16" spans="1:6" x14ac:dyDescent="0.45">
      <c r="A16">
        <v>2017</v>
      </c>
      <c r="B16" t="s">
        <v>19</v>
      </c>
      <c r="C16" t="s">
        <v>20</v>
      </c>
      <c r="D16" t="s">
        <v>1</v>
      </c>
      <c r="E16">
        <v>34</v>
      </c>
      <c r="F16">
        <v>1</v>
      </c>
    </row>
    <row r="17" spans="1:6" x14ac:dyDescent="0.45">
      <c r="A17">
        <v>2017</v>
      </c>
      <c r="B17" t="s">
        <v>19</v>
      </c>
      <c r="C17" t="s">
        <v>20</v>
      </c>
      <c r="D17" t="s">
        <v>2</v>
      </c>
      <c r="E17">
        <v>9</v>
      </c>
      <c r="F17">
        <v>3</v>
      </c>
    </row>
    <row r="18" spans="1:6" x14ac:dyDescent="0.45">
      <c r="A18">
        <v>2017</v>
      </c>
      <c r="B18" t="s">
        <v>19</v>
      </c>
      <c r="C18" t="s">
        <v>20</v>
      </c>
      <c r="D18" t="s">
        <v>3</v>
      </c>
      <c r="E18">
        <v>7</v>
      </c>
      <c r="F18">
        <v>4</v>
      </c>
    </row>
    <row r="19" spans="1:6" x14ac:dyDescent="0.45">
      <c r="A19">
        <v>2017</v>
      </c>
      <c r="B19" t="s">
        <v>19</v>
      </c>
      <c r="C19" t="s">
        <v>20</v>
      </c>
      <c r="D19" t="s">
        <v>4</v>
      </c>
      <c r="E19">
        <v>3</v>
      </c>
      <c r="F19">
        <v>1</v>
      </c>
    </row>
    <row r="20" spans="1:6" x14ac:dyDescent="0.45">
      <c r="A20">
        <v>2017</v>
      </c>
      <c r="B20" t="s">
        <v>21</v>
      </c>
      <c r="C20" t="s">
        <v>8</v>
      </c>
      <c r="D20" t="s">
        <v>3</v>
      </c>
      <c r="E20">
        <v>6</v>
      </c>
    </row>
    <row r="21" spans="1:6" x14ac:dyDescent="0.45">
      <c r="A21">
        <v>2017</v>
      </c>
      <c r="B21" t="s">
        <v>22</v>
      </c>
      <c r="C21" t="s">
        <v>9</v>
      </c>
      <c r="D21" t="s">
        <v>1</v>
      </c>
      <c r="E21">
        <v>12</v>
      </c>
      <c r="F21">
        <v>12</v>
      </c>
    </row>
    <row r="22" spans="1:6" x14ac:dyDescent="0.45">
      <c r="A22">
        <v>2017</v>
      </c>
      <c r="B22" t="s">
        <v>22</v>
      </c>
      <c r="C22" t="s">
        <v>9</v>
      </c>
      <c r="D22" t="s">
        <v>2</v>
      </c>
      <c r="E22">
        <v>12</v>
      </c>
      <c r="F22">
        <v>10</v>
      </c>
    </row>
    <row r="23" spans="1:6" x14ac:dyDescent="0.45">
      <c r="A23">
        <v>2017</v>
      </c>
      <c r="B23" t="s">
        <v>22</v>
      </c>
      <c r="C23" t="s">
        <v>9</v>
      </c>
      <c r="D23" t="s">
        <v>3</v>
      </c>
      <c r="E23">
        <v>12</v>
      </c>
      <c r="F23">
        <v>7</v>
      </c>
    </row>
    <row r="24" spans="1:6" x14ac:dyDescent="0.45">
      <c r="A24">
        <v>2017</v>
      </c>
      <c r="B24" t="s">
        <v>22</v>
      </c>
      <c r="C24" t="s">
        <v>9</v>
      </c>
      <c r="D24" t="s">
        <v>4</v>
      </c>
      <c r="E24">
        <v>3</v>
      </c>
      <c r="F24">
        <v>3</v>
      </c>
    </row>
    <row r="25" spans="1:6" x14ac:dyDescent="0.45">
      <c r="A25">
        <v>2017</v>
      </c>
      <c r="B25" t="s">
        <v>23</v>
      </c>
      <c r="C25" t="s">
        <v>11</v>
      </c>
      <c r="D25" t="s">
        <v>1</v>
      </c>
      <c r="E25">
        <v>1</v>
      </c>
    </row>
    <row r="26" spans="1:6" x14ac:dyDescent="0.45">
      <c r="A26">
        <v>2017</v>
      </c>
      <c r="B26" t="s">
        <v>23</v>
      </c>
      <c r="C26" t="s">
        <v>11</v>
      </c>
      <c r="D26" t="s">
        <v>2</v>
      </c>
      <c r="E26">
        <v>21</v>
      </c>
      <c r="F26">
        <v>18</v>
      </c>
    </row>
    <row r="27" spans="1:6" x14ac:dyDescent="0.45">
      <c r="A27">
        <v>2017</v>
      </c>
      <c r="B27" t="s">
        <v>23</v>
      </c>
      <c r="C27" t="s">
        <v>11</v>
      </c>
      <c r="D27" t="s">
        <v>3</v>
      </c>
      <c r="E27">
        <v>27</v>
      </c>
      <c r="F27">
        <v>10</v>
      </c>
    </row>
    <row r="28" spans="1:6" x14ac:dyDescent="0.45">
      <c r="A28">
        <v>2017</v>
      </c>
      <c r="B28" t="s">
        <v>23</v>
      </c>
      <c r="C28" t="s">
        <v>11</v>
      </c>
      <c r="D28" t="s">
        <v>4</v>
      </c>
      <c r="E28">
        <v>1</v>
      </c>
    </row>
    <row r="29" spans="1:6" x14ac:dyDescent="0.45">
      <c r="A29">
        <v>2018</v>
      </c>
      <c r="B29" t="s">
        <v>19</v>
      </c>
      <c r="C29" t="s">
        <v>20</v>
      </c>
      <c r="D29" t="s">
        <v>1</v>
      </c>
      <c r="E29">
        <v>18</v>
      </c>
      <c r="F29">
        <v>9</v>
      </c>
    </row>
    <row r="30" spans="1:6" x14ac:dyDescent="0.45">
      <c r="A30">
        <v>2018</v>
      </c>
      <c r="B30" t="s">
        <v>19</v>
      </c>
      <c r="C30" t="s">
        <v>20</v>
      </c>
      <c r="D30" t="s">
        <v>2</v>
      </c>
      <c r="E30">
        <v>32</v>
      </c>
      <c r="F30">
        <v>29</v>
      </c>
    </row>
    <row r="31" spans="1:6" x14ac:dyDescent="0.45">
      <c r="A31">
        <v>2018</v>
      </c>
      <c r="B31" t="s">
        <v>19</v>
      </c>
      <c r="C31" t="s">
        <v>20</v>
      </c>
      <c r="D31" t="s">
        <v>3</v>
      </c>
      <c r="E31">
        <v>25</v>
      </c>
      <c r="F31">
        <v>22</v>
      </c>
    </row>
    <row r="32" spans="1:6" x14ac:dyDescent="0.45">
      <c r="A32">
        <v>2018</v>
      </c>
      <c r="B32" t="s">
        <v>19</v>
      </c>
      <c r="C32" t="s">
        <v>20</v>
      </c>
      <c r="D32" t="s">
        <v>4</v>
      </c>
      <c r="E32">
        <v>3</v>
      </c>
    </row>
    <row r="33" spans="1:6" x14ac:dyDescent="0.45">
      <c r="A33">
        <v>2018</v>
      </c>
      <c r="B33" t="s">
        <v>21</v>
      </c>
      <c r="C33" t="s">
        <v>8</v>
      </c>
      <c r="D33" t="s">
        <v>3</v>
      </c>
      <c r="E33">
        <v>6</v>
      </c>
    </row>
    <row r="34" spans="1:6" x14ac:dyDescent="0.45">
      <c r="A34">
        <v>2018</v>
      </c>
      <c r="B34" t="s">
        <v>22</v>
      </c>
      <c r="C34" t="s">
        <v>9</v>
      </c>
      <c r="D34" t="s">
        <v>1</v>
      </c>
      <c r="E34">
        <v>11</v>
      </c>
    </row>
    <row r="35" spans="1:6" x14ac:dyDescent="0.45">
      <c r="A35">
        <v>2018</v>
      </c>
      <c r="B35" t="s">
        <v>22</v>
      </c>
      <c r="C35" t="s">
        <v>9</v>
      </c>
      <c r="D35" t="s">
        <v>2</v>
      </c>
      <c r="E35">
        <v>13</v>
      </c>
      <c r="F35">
        <v>1</v>
      </c>
    </row>
    <row r="36" spans="1:6" x14ac:dyDescent="0.45">
      <c r="A36">
        <v>2018</v>
      </c>
      <c r="B36" t="s">
        <v>22</v>
      </c>
      <c r="C36" t="s">
        <v>9</v>
      </c>
      <c r="D36" t="s">
        <v>3</v>
      </c>
      <c r="E36">
        <v>13</v>
      </c>
      <c r="F36">
        <v>1</v>
      </c>
    </row>
    <row r="37" spans="1:6" x14ac:dyDescent="0.45">
      <c r="A37">
        <v>2018</v>
      </c>
      <c r="B37" t="s">
        <v>22</v>
      </c>
      <c r="C37" t="s">
        <v>9</v>
      </c>
      <c r="D37" t="s">
        <v>4</v>
      </c>
      <c r="E37">
        <v>3</v>
      </c>
    </row>
    <row r="38" spans="1:6" x14ac:dyDescent="0.45">
      <c r="A38">
        <v>2018</v>
      </c>
      <c r="B38" t="s">
        <v>23</v>
      </c>
      <c r="C38" t="s">
        <v>11</v>
      </c>
      <c r="D38" t="s">
        <v>1</v>
      </c>
      <c r="E38">
        <v>1</v>
      </c>
    </row>
    <row r="39" spans="1:6" x14ac:dyDescent="0.45">
      <c r="A39">
        <v>2018</v>
      </c>
      <c r="B39" t="s">
        <v>23</v>
      </c>
      <c r="C39" t="s">
        <v>11</v>
      </c>
      <c r="D39" t="s">
        <v>2</v>
      </c>
      <c r="E39">
        <v>21</v>
      </c>
    </row>
    <row r="40" spans="1:6" x14ac:dyDescent="0.45">
      <c r="A40">
        <v>2018</v>
      </c>
      <c r="B40" t="s">
        <v>23</v>
      </c>
      <c r="C40" t="s">
        <v>11</v>
      </c>
      <c r="D40" t="s">
        <v>3</v>
      </c>
      <c r="E40">
        <v>27</v>
      </c>
    </row>
    <row r="41" spans="1:6" x14ac:dyDescent="0.45">
      <c r="A41">
        <v>2018</v>
      </c>
      <c r="B41" t="s">
        <v>23</v>
      </c>
      <c r="C41" t="s">
        <v>11</v>
      </c>
      <c r="D41" t="s">
        <v>4</v>
      </c>
      <c r="E41">
        <v>1</v>
      </c>
    </row>
    <row r="42" spans="1:6" x14ac:dyDescent="0.45">
      <c r="A42">
        <v>2019</v>
      </c>
      <c r="B42" t="s">
        <v>19</v>
      </c>
      <c r="C42" t="s">
        <v>20</v>
      </c>
      <c r="D42" t="s">
        <v>1</v>
      </c>
      <c r="E42">
        <v>20</v>
      </c>
      <c r="F42">
        <v>3</v>
      </c>
    </row>
    <row r="43" spans="1:6" x14ac:dyDescent="0.45">
      <c r="A43">
        <v>2019</v>
      </c>
      <c r="B43" t="s">
        <v>19</v>
      </c>
      <c r="C43" t="s">
        <v>20</v>
      </c>
      <c r="D43" t="s">
        <v>2</v>
      </c>
      <c r="E43">
        <v>30</v>
      </c>
      <c r="F43">
        <v>4</v>
      </c>
    </row>
    <row r="44" spans="1:6" x14ac:dyDescent="0.45">
      <c r="A44">
        <v>2019</v>
      </c>
      <c r="B44" t="s">
        <v>19</v>
      </c>
      <c r="C44" t="s">
        <v>20</v>
      </c>
      <c r="D44" t="s">
        <v>3</v>
      </c>
      <c r="E44">
        <v>26</v>
      </c>
      <c r="F44">
        <v>1</v>
      </c>
    </row>
    <row r="45" spans="1:6" x14ac:dyDescent="0.45">
      <c r="A45">
        <v>2019</v>
      </c>
      <c r="B45" t="s">
        <v>19</v>
      </c>
      <c r="C45" t="s">
        <v>20</v>
      </c>
      <c r="D45" t="s">
        <v>4</v>
      </c>
      <c r="E45">
        <v>2</v>
      </c>
    </row>
    <row r="46" spans="1:6" x14ac:dyDescent="0.45">
      <c r="A46">
        <v>2019</v>
      </c>
      <c r="B46" t="s">
        <v>21</v>
      </c>
      <c r="C46" t="s">
        <v>8</v>
      </c>
      <c r="D46" t="s">
        <v>1</v>
      </c>
      <c r="E46">
        <v>1</v>
      </c>
      <c r="F46">
        <v>1</v>
      </c>
    </row>
    <row r="47" spans="1:6" x14ac:dyDescent="0.45">
      <c r="A47">
        <v>2019</v>
      </c>
      <c r="B47" t="s">
        <v>21</v>
      </c>
      <c r="C47" t="s">
        <v>8</v>
      </c>
      <c r="D47" t="s">
        <v>2</v>
      </c>
      <c r="E47">
        <v>4</v>
      </c>
      <c r="F47">
        <v>4</v>
      </c>
    </row>
    <row r="48" spans="1:6" x14ac:dyDescent="0.45">
      <c r="A48">
        <v>2019</v>
      </c>
      <c r="B48" t="s">
        <v>21</v>
      </c>
      <c r="C48" t="s">
        <v>8</v>
      </c>
      <c r="D48" t="s">
        <v>3</v>
      </c>
      <c r="E48">
        <v>3</v>
      </c>
      <c r="F48">
        <v>1</v>
      </c>
    </row>
    <row r="49" spans="1:6" x14ac:dyDescent="0.45">
      <c r="A49">
        <v>2019</v>
      </c>
      <c r="B49" t="s">
        <v>22</v>
      </c>
      <c r="C49" t="s">
        <v>9</v>
      </c>
      <c r="E49">
        <v>1</v>
      </c>
      <c r="F49">
        <v>1</v>
      </c>
    </row>
    <row r="50" spans="1:6" x14ac:dyDescent="0.45">
      <c r="A50">
        <v>2019</v>
      </c>
      <c r="B50" t="s">
        <v>22</v>
      </c>
      <c r="C50" t="s">
        <v>9</v>
      </c>
      <c r="D50" t="s">
        <v>1</v>
      </c>
      <c r="E50">
        <v>11</v>
      </c>
    </row>
    <row r="51" spans="1:6" x14ac:dyDescent="0.45">
      <c r="A51">
        <v>2019</v>
      </c>
      <c r="B51" t="s">
        <v>22</v>
      </c>
      <c r="C51" t="s">
        <v>9</v>
      </c>
      <c r="D51" t="s">
        <v>2</v>
      </c>
      <c r="E51">
        <v>11</v>
      </c>
      <c r="F51">
        <v>3</v>
      </c>
    </row>
    <row r="52" spans="1:6" x14ac:dyDescent="0.45">
      <c r="A52">
        <v>2019</v>
      </c>
      <c r="B52" t="s">
        <v>22</v>
      </c>
      <c r="C52" t="s">
        <v>9</v>
      </c>
      <c r="D52" t="s">
        <v>3</v>
      </c>
      <c r="E52">
        <v>15</v>
      </c>
      <c r="F52">
        <v>9</v>
      </c>
    </row>
    <row r="53" spans="1:6" x14ac:dyDescent="0.45">
      <c r="A53">
        <v>2019</v>
      </c>
      <c r="B53" t="s">
        <v>22</v>
      </c>
      <c r="C53" t="s">
        <v>9</v>
      </c>
      <c r="D53" t="s">
        <v>4</v>
      </c>
      <c r="E53">
        <v>2</v>
      </c>
      <c r="F53">
        <v>1</v>
      </c>
    </row>
    <row r="54" spans="1:6" x14ac:dyDescent="0.45">
      <c r="A54">
        <v>2019</v>
      </c>
      <c r="B54" t="s">
        <v>23</v>
      </c>
      <c r="C54" t="s">
        <v>11</v>
      </c>
      <c r="D54" t="s">
        <v>1</v>
      </c>
      <c r="E54">
        <v>9</v>
      </c>
      <c r="F54">
        <v>8</v>
      </c>
    </row>
    <row r="55" spans="1:6" x14ac:dyDescent="0.45">
      <c r="A55">
        <v>2019</v>
      </c>
      <c r="B55" t="s">
        <v>23</v>
      </c>
      <c r="C55" t="s">
        <v>11</v>
      </c>
      <c r="D55" t="s">
        <v>2</v>
      </c>
      <c r="E55">
        <v>16</v>
      </c>
      <c r="F55">
        <v>1</v>
      </c>
    </row>
    <row r="56" spans="1:6" x14ac:dyDescent="0.45">
      <c r="A56">
        <v>2019</v>
      </c>
      <c r="B56" t="s">
        <v>23</v>
      </c>
      <c r="C56" t="s">
        <v>11</v>
      </c>
      <c r="D56" t="s">
        <v>3</v>
      </c>
      <c r="E56">
        <v>25</v>
      </c>
      <c r="F56">
        <v>1</v>
      </c>
    </row>
    <row r="57" spans="1:6" x14ac:dyDescent="0.45">
      <c r="A57">
        <v>2019</v>
      </c>
      <c r="B57" t="s">
        <v>23</v>
      </c>
      <c r="C57" t="s">
        <v>11</v>
      </c>
      <c r="D57" t="s">
        <v>4</v>
      </c>
      <c r="E57">
        <v>1</v>
      </c>
    </row>
    <row r="58" spans="1:6" x14ac:dyDescent="0.45">
      <c r="A58">
        <v>2020</v>
      </c>
      <c r="B58" t="s">
        <v>19</v>
      </c>
      <c r="C58" t="s">
        <v>20</v>
      </c>
      <c r="D58" t="s">
        <v>1</v>
      </c>
      <c r="E58">
        <v>20</v>
      </c>
    </row>
    <row r="59" spans="1:6" x14ac:dyDescent="0.45">
      <c r="A59">
        <v>2020</v>
      </c>
      <c r="B59" t="s">
        <v>19</v>
      </c>
      <c r="C59" t="s">
        <v>20</v>
      </c>
      <c r="D59" t="s">
        <v>2</v>
      </c>
      <c r="E59">
        <v>30</v>
      </c>
    </row>
    <row r="60" spans="1:6" x14ac:dyDescent="0.45">
      <c r="A60">
        <v>2020</v>
      </c>
      <c r="B60" t="s">
        <v>19</v>
      </c>
      <c r="C60" t="s">
        <v>20</v>
      </c>
      <c r="D60" t="s">
        <v>3</v>
      </c>
      <c r="E60">
        <v>26</v>
      </c>
    </row>
    <row r="61" spans="1:6" x14ac:dyDescent="0.45">
      <c r="A61">
        <v>2020</v>
      </c>
      <c r="B61" t="s">
        <v>19</v>
      </c>
      <c r="C61" t="s">
        <v>20</v>
      </c>
      <c r="D61" t="s">
        <v>4</v>
      </c>
      <c r="E61">
        <v>2</v>
      </c>
    </row>
    <row r="62" spans="1:6" x14ac:dyDescent="0.45">
      <c r="A62">
        <v>2020</v>
      </c>
      <c r="B62" t="s">
        <v>21</v>
      </c>
      <c r="C62" t="s">
        <v>8</v>
      </c>
      <c r="D62" t="s">
        <v>1</v>
      </c>
      <c r="E62">
        <v>1</v>
      </c>
    </row>
    <row r="63" spans="1:6" x14ac:dyDescent="0.45">
      <c r="A63">
        <v>2020</v>
      </c>
      <c r="B63" t="s">
        <v>21</v>
      </c>
      <c r="C63" t="s">
        <v>8</v>
      </c>
      <c r="D63" t="s">
        <v>2</v>
      </c>
      <c r="E63">
        <v>4</v>
      </c>
    </row>
    <row r="64" spans="1:6" x14ac:dyDescent="0.45">
      <c r="A64">
        <v>2020</v>
      </c>
      <c r="B64" t="s">
        <v>21</v>
      </c>
      <c r="C64" t="s">
        <v>8</v>
      </c>
      <c r="D64" t="s">
        <v>3</v>
      </c>
      <c r="E64">
        <v>3</v>
      </c>
    </row>
    <row r="65" spans="1:5" x14ac:dyDescent="0.45">
      <c r="A65">
        <v>2020</v>
      </c>
      <c r="B65" t="s">
        <v>22</v>
      </c>
      <c r="C65" t="s">
        <v>9</v>
      </c>
      <c r="E65">
        <v>1</v>
      </c>
    </row>
    <row r="66" spans="1:5" x14ac:dyDescent="0.45">
      <c r="A66">
        <v>2020</v>
      </c>
      <c r="B66" t="s">
        <v>22</v>
      </c>
      <c r="C66" t="s">
        <v>9</v>
      </c>
      <c r="D66" t="s">
        <v>1</v>
      </c>
      <c r="E66">
        <v>11</v>
      </c>
    </row>
    <row r="67" spans="1:5" x14ac:dyDescent="0.45">
      <c r="A67">
        <v>2020</v>
      </c>
      <c r="B67" t="s">
        <v>22</v>
      </c>
      <c r="C67" t="s">
        <v>9</v>
      </c>
      <c r="D67" t="s">
        <v>2</v>
      </c>
      <c r="E67">
        <v>11</v>
      </c>
    </row>
    <row r="68" spans="1:5" x14ac:dyDescent="0.45">
      <c r="A68">
        <v>2020</v>
      </c>
      <c r="B68" t="s">
        <v>22</v>
      </c>
      <c r="C68" t="s">
        <v>9</v>
      </c>
      <c r="D68" t="s">
        <v>3</v>
      </c>
      <c r="E68">
        <v>15</v>
      </c>
    </row>
    <row r="69" spans="1:5" x14ac:dyDescent="0.45">
      <c r="A69">
        <v>2020</v>
      </c>
      <c r="B69" t="s">
        <v>22</v>
      </c>
      <c r="C69" t="s">
        <v>9</v>
      </c>
      <c r="D69" t="s">
        <v>4</v>
      </c>
      <c r="E69">
        <v>2</v>
      </c>
    </row>
    <row r="70" spans="1:5" x14ac:dyDescent="0.45">
      <c r="A70">
        <v>2020</v>
      </c>
      <c r="B70" t="s">
        <v>23</v>
      </c>
      <c r="C70" t="s">
        <v>11</v>
      </c>
      <c r="D70" t="s">
        <v>1</v>
      </c>
      <c r="E70">
        <v>9</v>
      </c>
    </row>
    <row r="71" spans="1:5" x14ac:dyDescent="0.45">
      <c r="A71">
        <v>2020</v>
      </c>
      <c r="B71" t="s">
        <v>23</v>
      </c>
      <c r="C71" t="s">
        <v>11</v>
      </c>
      <c r="D71" t="s">
        <v>2</v>
      </c>
      <c r="E71">
        <v>16</v>
      </c>
    </row>
    <row r="72" spans="1:5" x14ac:dyDescent="0.45">
      <c r="A72">
        <v>2020</v>
      </c>
      <c r="B72" t="s">
        <v>23</v>
      </c>
      <c r="C72" t="s">
        <v>11</v>
      </c>
      <c r="D72" t="s">
        <v>3</v>
      </c>
      <c r="E72">
        <v>25</v>
      </c>
    </row>
    <row r="73" spans="1:5" x14ac:dyDescent="0.45">
      <c r="A73">
        <v>2020</v>
      </c>
      <c r="B73" t="s">
        <v>23</v>
      </c>
      <c r="C73" t="s">
        <v>11</v>
      </c>
      <c r="D73" t="s">
        <v>4</v>
      </c>
      <c r="E73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O2" sqref="O2"/>
    </sheetView>
  </sheetViews>
  <sheetFormatPr defaultRowHeight="14.25" x14ac:dyDescent="0.45"/>
  <cols>
    <col min="1" max="1" width="12.06640625" bestFit="1" customWidth="1"/>
    <col min="2" max="2" width="10.86328125" customWidth="1"/>
    <col min="3" max="5" width="6.3984375" customWidth="1"/>
    <col min="6" max="6" width="10.19921875" customWidth="1"/>
    <col min="7" max="7" width="10.19921875" bestFit="1" customWidth="1"/>
    <col min="15" max="15" width="12.06640625" bestFit="1" customWidth="1"/>
    <col min="16" max="16" width="19.1328125" customWidth="1"/>
  </cols>
  <sheetData>
    <row r="1" spans="1:26" x14ac:dyDescent="0.45">
      <c r="A1" s="11" t="s">
        <v>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O1" s="12" t="s">
        <v>41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45">
      <c r="A2" s="5" t="s">
        <v>13</v>
      </c>
      <c r="B2" s="6">
        <v>2019</v>
      </c>
      <c r="O2" s="5" t="s">
        <v>13</v>
      </c>
      <c r="P2" s="6">
        <v>2019</v>
      </c>
    </row>
    <row r="4" spans="1:26" x14ac:dyDescent="0.45">
      <c r="A4" s="5" t="s">
        <v>24</v>
      </c>
      <c r="B4" t="s">
        <v>28</v>
      </c>
      <c r="O4" s="5" t="s">
        <v>24</v>
      </c>
      <c r="P4" t="s">
        <v>30</v>
      </c>
    </row>
    <row r="5" spans="1:26" x14ac:dyDescent="0.45">
      <c r="A5" s="6" t="s">
        <v>1</v>
      </c>
      <c r="B5" s="7">
        <v>41</v>
      </c>
      <c r="O5" s="6" t="s">
        <v>1</v>
      </c>
      <c r="P5" s="7">
        <v>3</v>
      </c>
    </row>
    <row r="6" spans="1:26" x14ac:dyDescent="0.45">
      <c r="A6" s="6" t="s">
        <v>2</v>
      </c>
      <c r="B6" s="7">
        <v>61</v>
      </c>
      <c r="O6" s="6" t="s">
        <v>2</v>
      </c>
      <c r="P6" s="7">
        <v>4</v>
      </c>
    </row>
    <row r="7" spans="1:26" x14ac:dyDescent="0.45">
      <c r="A7" s="6" t="s">
        <v>3</v>
      </c>
      <c r="B7" s="7">
        <v>69</v>
      </c>
      <c r="O7" s="6" t="s">
        <v>3</v>
      </c>
      <c r="P7" s="7">
        <v>4</v>
      </c>
    </row>
    <row r="8" spans="1:26" x14ac:dyDescent="0.45">
      <c r="A8" s="6" t="s">
        <v>4</v>
      </c>
      <c r="B8" s="7">
        <v>5</v>
      </c>
      <c r="O8" s="6" t="s">
        <v>4</v>
      </c>
      <c r="P8" s="7">
        <v>1</v>
      </c>
    </row>
    <row r="9" spans="1:26" x14ac:dyDescent="0.45">
      <c r="A9" s="6" t="s">
        <v>25</v>
      </c>
      <c r="B9" s="7">
        <v>176</v>
      </c>
      <c r="O9" s="6" t="s">
        <v>25</v>
      </c>
      <c r="P9" s="7">
        <v>12</v>
      </c>
    </row>
  </sheetData>
  <mergeCells count="2">
    <mergeCell ref="A1:L1"/>
    <mergeCell ref="O1:Z1"/>
  </mergeCell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sqref="A1:G1"/>
    </sheetView>
  </sheetViews>
  <sheetFormatPr defaultRowHeight="14.25" x14ac:dyDescent="0.45"/>
  <cols>
    <col min="1" max="1" width="12.06640625" bestFit="1" customWidth="1"/>
    <col min="2" max="2" width="14.73046875" bestFit="1" customWidth="1"/>
    <col min="3" max="6" width="6.3984375" customWidth="1"/>
    <col min="7" max="7" width="10.19921875" bestFit="1" customWidth="1"/>
    <col min="10" max="10" width="17.86328125" customWidth="1"/>
    <col min="11" max="11" width="14.73046875" bestFit="1" customWidth="1"/>
    <col min="12" max="15" width="6.3984375" customWidth="1"/>
    <col min="16" max="16" width="10.19921875" bestFit="1" customWidth="1"/>
  </cols>
  <sheetData>
    <row r="1" spans="1:16" x14ac:dyDescent="0.45">
      <c r="A1" s="16" t="s">
        <v>33</v>
      </c>
      <c r="B1" s="17"/>
      <c r="C1" s="17"/>
      <c r="D1" s="17"/>
      <c r="E1" s="17"/>
      <c r="F1" s="17"/>
      <c r="G1" s="17"/>
      <c r="J1" s="16" t="s">
        <v>32</v>
      </c>
      <c r="K1" s="17"/>
      <c r="L1" s="17"/>
      <c r="M1" s="17"/>
      <c r="N1" s="17"/>
      <c r="O1" s="17"/>
      <c r="P1" s="17"/>
    </row>
    <row r="2" spans="1:16" x14ac:dyDescent="0.45">
      <c r="A2" s="5" t="s">
        <v>13</v>
      </c>
      <c r="B2" s="6">
        <v>2019</v>
      </c>
      <c r="J2" s="5" t="s">
        <v>13</v>
      </c>
      <c r="K2" s="6">
        <v>2019</v>
      </c>
    </row>
    <row r="4" spans="1:16" x14ac:dyDescent="0.45">
      <c r="A4" s="5" t="s">
        <v>28</v>
      </c>
      <c r="B4" s="5" t="s">
        <v>26</v>
      </c>
      <c r="J4" s="5" t="s">
        <v>31</v>
      </c>
      <c r="K4" s="5" t="s">
        <v>26</v>
      </c>
    </row>
    <row r="5" spans="1:16" x14ac:dyDescent="0.45">
      <c r="A5" s="5" t="s">
        <v>24</v>
      </c>
      <c r="B5" t="s">
        <v>1</v>
      </c>
      <c r="C5" t="s">
        <v>2</v>
      </c>
      <c r="D5" t="s">
        <v>3</v>
      </c>
      <c r="E5" t="s">
        <v>4</v>
      </c>
      <c r="F5" t="s">
        <v>27</v>
      </c>
      <c r="G5" t="s">
        <v>25</v>
      </c>
      <c r="J5" s="5" t="s">
        <v>24</v>
      </c>
      <c r="K5" t="s">
        <v>1</v>
      </c>
      <c r="L5" t="s">
        <v>2</v>
      </c>
      <c r="M5" t="s">
        <v>3</v>
      </c>
      <c r="N5" t="s">
        <v>4</v>
      </c>
      <c r="O5" t="s">
        <v>27</v>
      </c>
      <c r="P5" t="s">
        <v>25</v>
      </c>
    </row>
    <row r="6" spans="1:16" x14ac:dyDescent="0.45">
      <c r="A6" s="6" t="s">
        <v>20</v>
      </c>
      <c r="B6" s="7">
        <v>20</v>
      </c>
      <c r="C6" s="7">
        <v>30</v>
      </c>
      <c r="D6" s="7">
        <v>26</v>
      </c>
      <c r="E6" s="7">
        <v>2</v>
      </c>
      <c r="F6" s="7"/>
      <c r="G6" s="7">
        <v>78</v>
      </c>
      <c r="J6" s="6" t="s">
        <v>20</v>
      </c>
      <c r="K6" s="7">
        <v>3</v>
      </c>
      <c r="L6" s="7">
        <v>4</v>
      </c>
      <c r="M6" s="7">
        <v>1</v>
      </c>
      <c r="N6" s="7"/>
      <c r="O6" s="7"/>
      <c r="P6" s="7">
        <v>8</v>
      </c>
    </row>
    <row r="7" spans="1:16" x14ac:dyDescent="0.45">
      <c r="A7" s="6" t="s">
        <v>8</v>
      </c>
      <c r="B7" s="7">
        <v>1</v>
      </c>
      <c r="C7" s="7">
        <v>4</v>
      </c>
      <c r="D7" s="7">
        <v>3</v>
      </c>
      <c r="E7" s="7"/>
      <c r="F7" s="7"/>
      <c r="G7" s="7">
        <v>8</v>
      </c>
      <c r="J7" s="6" t="s">
        <v>8</v>
      </c>
      <c r="K7" s="7">
        <v>1</v>
      </c>
      <c r="L7" s="7">
        <v>4</v>
      </c>
      <c r="M7" s="7">
        <v>1</v>
      </c>
      <c r="N7" s="7"/>
      <c r="O7" s="7"/>
      <c r="P7" s="7">
        <v>6</v>
      </c>
    </row>
    <row r="8" spans="1:16" x14ac:dyDescent="0.45">
      <c r="A8" s="6" t="s">
        <v>9</v>
      </c>
      <c r="B8" s="7">
        <v>11</v>
      </c>
      <c r="C8" s="7">
        <v>11</v>
      </c>
      <c r="D8" s="7">
        <v>15</v>
      </c>
      <c r="E8" s="7">
        <v>2</v>
      </c>
      <c r="F8" s="7">
        <v>1</v>
      </c>
      <c r="G8" s="7">
        <v>40</v>
      </c>
      <c r="J8" s="6" t="s">
        <v>9</v>
      </c>
      <c r="K8" s="7"/>
      <c r="L8" s="7">
        <v>3</v>
      </c>
      <c r="M8" s="7">
        <v>9</v>
      </c>
      <c r="N8" s="7">
        <v>1</v>
      </c>
      <c r="O8" s="7">
        <v>1</v>
      </c>
      <c r="P8" s="7">
        <v>14</v>
      </c>
    </row>
    <row r="9" spans="1:16" x14ac:dyDescent="0.45">
      <c r="A9" s="6" t="s">
        <v>11</v>
      </c>
      <c r="B9" s="7">
        <v>9</v>
      </c>
      <c r="C9" s="7">
        <v>16</v>
      </c>
      <c r="D9" s="7">
        <v>25</v>
      </c>
      <c r="E9" s="7">
        <v>1</v>
      </c>
      <c r="F9" s="7"/>
      <c r="G9" s="7">
        <v>51</v>
      </c>
      <c r="J9" s="6" t="s">
        <v>11</v>
      </c>
      <c r="K9" s="7">
        <v>8</v>
      </c>
      <c r="L9" s="7">
        <v>1</v>
      </c>
      <c r="M9" s="7">
        <v>1</v>
      </c>
      <c r="N9" s="7"/>
      <c r="O9" s="7"/>
      <c r="P9" s="7">
        <v>10</v>
      </c>
    </row>
    <row r="10" spans="1:16" x14ac:dyDescent="0.45">
      <c r="A10" s="6" t="s">
        <v>25</v>
      </c>
      <c r="B10" s="7">
        <v>41</v>
      </c>
      <c r="C10" s="7">
        <v>61</v>
      </c>
      <c r="D10" s="7">
        <v>69</v>
      </c>
      <c r="E10" s="7">
        <v>5</v>
      </c>
      <c r="F10" s="7">
        <v>1</v>
      </c>
      <c r="G10" s="7">
        <v>177</v>
      </c>
      <c r="J10" s="6" t="s">
        <v>25</v>
      </c>
      <c r="K10" s="7">
        <v>12</v>
      </c>
      <c r="L10" s="7">
        <v>12</v>
      </c>
      <c r="M10" s="7">
        <v>12</v>
      </c>
      <c r="N10" s="7">
        <v>1</v>
      </c>
      <c r="O10" s="7">
        <v>1</v>
      </c>
      <c r="P10" s="7">
        <v>38</v>
      </c>
    </row>
  </sheetData>
  <mergeCells count="2">
    <mergeCell ref="A1:G1"/>
    <mergeCell ref="J1:P1"/>
  </mergeCell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selection activeCell="K56" sqref="K56"/>
    </sheetView>
  </sheetViews>
  <sheetFormatPr defaultRowHeight="14.25" x14ac:dyDescent="0.45"/>
  <sheetData>
    <row r="1" spans="1:8" ht="56.25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5">
      <c r="A2" s="1" t="s">
        <v>8</v>
      </c>
      <c r="B2" s="2">
        <v>1</v>
      </c>
      <c r="C2" s="2">
        <v>6</v>
      </c>
      <c r="D2" s="2">
        <v>1</v>
      </c>
      <c r="E2" s="2">
        <v>0</v>
      </c>
      <c r="F2" s="2">
        <v>8</v>
      </c>
      <c r="G2" s="2">
        <v>3</v>
      </c>
      <c r="H2" s="2">
        <v>5</v>
      </c>
    </row>
    <row r="3" spans="1:8" x14ac:dyDescent="0.45">
      <c r="A3" s="1" t="s">
        <v>9</v>
      </c>
      <c r="B3" s="2">
        <v>1</v>
      </c>
      <c r="C3" s="2">
        <v>7</v>
      </c>
      <c r="D3" s="2">
        <v>9</v>
      </c>
      <c r="E3" s="2">
        <v>3</v>
      </c>
      <c r="F3" s="2">
        <v>20</v>
      </c>
      <c r="G3" s="2">
        <v>8</v>
      </c>
      <c r="H3" s="2">
        <v>12</v>
      </c>
    </row>
    <row r="4" spans="1:8" x14ac:dyDescent="0.45">
      <c r="A4" s="1" t="s">
        <v>10</v>
      </c>
      <c r="B4" s="2">
        <v>19</v>
      </c>
      <c r="C4" s="2">
        <v>4</v>
      </c>
      <c r="D4" s="2">
        <v>0</v>
      </c>
      <c r="E4" s="2">
        <v>0</v>
      </c>
      <c r="F4" s="2">
        <v>35</v>
      </c>
      <c r="G4" s="2">
        <v>14</v>
      </c>
      <c r="H4" s="2">
        <v>21</v>
      </c>
    </row>
    <row r="5" spans="1:8" x14ac:dyDescent="0.45">
      <c r="A5" s="1" t="s">
        <v>11</v>
      </c>
      <c r="B5" s="2">
        <v>9</v>
      </c>
      <c r="C5" s="2">
        <v>0</v>
      </c>
      <c r="D5" s="2">
        <v>1</v>
      </c>
      <c r="E5" s="2">
        <v>0</v>
      </c>
      <c r="F5" s="2">
        <v>15</v>
      </c>
      <c r="G5" s="2">
        <v>8</v>
      </c>
      <c r="H5" s="2">
        <v>7</v>
      </c>
    </row>
    <row r="6" spans="1:8" x14ac:dyDescent="0.45">
      <c r="A6" s="4" t="s">
        <v>12</v>
      </c>
      <c r="B6" s="4">
        <f>SUM(B2:B5)</f>
        <v>30</v>
      </c>
      <c r="C6" s="4">
        <f t="shared" ref="C6:H6" si="0">SUM(C2:C5)</f>
        <v>17</v>
      </c>
      <c r="D6" s="4">
        <f t="shared" si="0"/>
        <v>11</v>
      </c>
      <c r="E6" s="4">
        <f t="shared" si="0"/>
        <v>3</v>
      </c>
      <c r="F6" s="4">
        <f t="shared" si="0"/>
        <v>78</v>
      </c>
      <c r="G6" s="4">
        <f t="shared" si="0"/>
        <v>33</v>
      </c>
      <c r="H6" s="4">
        <f t="shared" si="0"/>
        <v>45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P3" sqref="P3:W3"/>
    </sheetView>
  </sheetViews>
  <sheetFormatPr defaultRowHeight="14.25" x14ac:dyDescent="0.45"/>
  <cols>
    <col min="1" max="1" width="17.86328125" customWidth="1"/>
    <col min="2" max="2" width="14.73046875" bestFit="1" customWidth="1"/>
    <col min="3" max="4" width="6.3984375" customWidth="1"/>
    <col min="5" max="6" width="6.3984375" bestFit="1" customWidth="1"/>
    <col min="7" max="7" width="10.19921875" customWidth="1"/>
    <col min="8" max="9" width="6.3984375" customWidth="1"/>
    <col min="10" max="11" width="6.3984375" bestFit="1" customWidth="1"/>
    <col min="12" max="14" width="6.3984375" customWidth="1"/>
    <col min="15" max="15" width="10.19921875" bestFit="1" customWidth="1"/>
    <col min="16" max="16" width="12" bestFit="1" customWidth="1"/>
    <col min="17" max="20" width="6.3984375" customWidth="1"/>
    <col min="21" max="21" width="8.265625" customWidth="1"/>
    <col min="22" max="22" width="10.19921875" bestFit="1" customWidth="1"/>
  </cols>
  <sheetData>
    <row r="1" spans="1:23" x14ac:dyDescent="0.45">
      <c r="A1" s="12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45">
      <c r="A2" s="5" t="s">
        <v>15</v>
      </c>
      <c r="B2" t="s">
        <v>29</v>
      </c>
      <c r="I2" s="10" t="s">
        <v>37</v>
      </c>
      <c r="J2" s="10"/>
      <c r="K2" s="10"/>
      <c r="L2" s="10"/>
      <c r="M2" s="10"/>
    </row>
    <row r="3" spans="1:23" x14ac:dyDescent="0.45">
      <c r="I3" s="10"/>
      <c r="J3" s="10"/>
      <c r="K3" s="10"/>
      <c r="L3" s="10"/>
      <c r="M3" s="10"/>
      <c r="P3" s="13" t="s">
        <v>36</v>
      </c>
      <c r="Q3" s="14"/>
      <c r="R3" s="14"/>
      <c r="S3" s="14"/>
      <c r="T3" s="14"/>
      <c r="U3" s="14"/>
      <c r="V3" s="14"/>
      <c r="W3" s="15"/>
    </row>
    <row r="4" spans="1:23" x14ac:dyDescent="0.45">
      <c r="A4" s="5" t="s">
        <v>28</v>
      </c>
      <c r="B4" s="5" t="s">
        <v>26</v>
      </c>
      <c r="I4" s="10"/>
      <c r="J4" s="10"/>
      <c r="K4" s="10"/>
      <c r="L4" s="10"/>
      <c r="M4" s="10"/>
    </row>
    <row r="5" spans="1:23" x14ac:dyDescent="0.45">
      <c r="A5" s="5" t="s">
        <v>24</v>
      </c>
      <c r="B5" t="s">
        <v>1</v>
      </c>
      <c r="C5" t="s">
        <v>2</v>
      </c>
      <c r="D5" t="s">
        <v>3</v>
      </c>
      <c r="E5" t="s">
        <v>4</v>
      </c>
      <c r="F5" t="s">
        <v>27</v>
      </c>
      <c r="G5" t="s">
        <v>25</v>
      </c>
      <c r="I5" s="9" t="s">
        <v>34</v>
      </c>
      <c r="J5" s="9" t="s">
        <v>1</v>
      </c>
      <c r="K5" s="9" t="s">
        <v>2</v>
      </c>
      <c r="L5" s="9" t="s">
        <v>3</v>
      </c>
      <c r="M5" s="9" t="s">
        <v>4</v>
      </c>
    </row>
    <row r="6" spans="1:23" x14ac:dyDescent="0.45">
      <c r="A6" s="6">
        <v>2020</v>
      </c>
      <c r="B6" s="7">
        <v>41</v>
      </c>
      <c r="C6" s="7">
        <v>61</v>
      </c>
      <c r="D6" s="7">
        <v>69</v>
      </c>
      <c r="E6" s="7">
        <v>5</v>
      </c>
      <c r="F6" s="7">
        <v>1</v>
      </c>
      <c r="G6" s="7">
        <v>177</v>
      </c>
      <c r="I6" s="9">
        <v>2020</v>
      </c>
      <c r="J6">
        <f>PRODUCT(-1,GETPIVOTDATA("Num",Pivot_Accreditation_Results_History,"SurveyYear",$I6,"InspectionResult",J$5))</f>
        <v>-41</v>
      </c>
      <c r="K6">
        <f>GETPIVOTDATA("Num",Pivot_Accreditation_Results_History,"SurveyYear",$I6,"InspectionResult",K$5)</f>
        <v>61</v>
      </c>
      <c r="L6">
        <f>GETPIVOTDATA("Num",Pivot_Accreditation_Results_History,"SurveyYear",$I6,"InspectionResult",L$5)</f>
        <v>69</v>
      </c>
      <c r="M6">
        <f>GETPIVOTDATA("Num",Pivot_Accreditation_Results_History,"SurveyYear",$I6,"InspectionResult",M$5)</f>
        <v>5</v>
      </c>
    </row>
    <row r="7" spans="1:23" x14ac:dyDescent="0.45">
      <c r="A7" s="6">
        <v>2019</v>
      </c>
      <c r="B7" s="7">
        <v>41</v>
      </c>
      <c r="C7" s="7">
        <v>61</v>
      </c>
      <c r="D7" s="7">
        <v>69</v>
      </c>
      <c r="E7" s="7">
        <v>5</v>
      </c>
      <c r="F7" s="7">
        <v>1</v>
      </c>
      <c r="G7" s="7">
        <v>177</v>
      </c>
      <c r="I7" s="9">
        <v>2019</v>
      </c>
      <c r="J7">
        <f>PRODUCT(-1,GETPIVOTDATA("Num",Pivot_Accreditation_Results_History,"SurveyYear",$I7,"InspectionResult",J$5))</f>
        <v>-41</v>
      </c>
      <c r="K7">
        <f>GETPIVOTDATA("Num",Pivot_Accreditation_Results_History,"SurveyYear",$I7,"InspectionResult",K$5)</f>
        <v>61</v>
      </c>
      <c r="L7">
        <f>GETPIVOTDATA("Num",Pivot_Accreditation_Results_History,"SurveyYear",$I7,"InspectionResult",L$5)</f>
        <v>69</v>
      </c>
      <c r="M7">
        <f>GETPIVOTDATA("Num",Pivot_Accreditation_Results_History,"SurveyYear",$I7,"InspectionResult",M$5)</f>
        <v>5</v>
      </c>
    </row>
    <row r="8" spans="1:23" x14ac:dyDescent="0.45">
      <c r="A8" s="6">
        <v>2018</v>
      </c>
      <c r="B8" s="7">
        <v>30</v>
      </c>
      <c r="C8" s="7">
        <v>66</v>
      </c>
      <c r="D8" s="7">
        <v>71</v>
      </c>
      <c r="E8" s="7">
        <v>7</v>
      </c>
      <c r="F8" s="7"/>
      <c r="G8" s="7">
        <v>174</v>
      </c>
      <c r="I8" s="9">
        <v>2018</v>
      </c>
      <c r="J8">
        <f>PRODUCT(-1,GETPIVOTDATA("Num",Pivot_Accreditation_Results_History,"SurveyYear",$I8,"InspectionResult",J$5))</f>
        <v>-30</v>
      </c>
      <c r="K8">
        <f>GETPIVOTDATA("Num",Pivot_Accreditation_Results_History,"SurveyYear",$I8,"InspectionResult",K$5)</f>
        <v>66</v>
      </c>
      <c r="L8">
        <f>GETPIVOTDATA("Num",Pivot_Accreditation_Results_History,"SurveyYear",$I8,"InspectionResult",L$5)</f>
        <v>71</v>
      </c>
      <c r="M8">
        <f>GETPIVOTDATA("Num",Pivot_Accreditation_Results_History,"SurveyYear",$I8,"InspectionResult",M$5)</f>
        <v>7</v>
      </c>
    </row>
    <row r="9" spans="1:23" x14ac:dyDescent="0.45">
      <c r="A9" s="6">
        <v>2017</v>
      </c>
      <c r="B9" s="7">
        <v>47</v>
      </c>
      <c r="C9" s="7">
        <v>42</v>
      </c>
      <c r="D9" s="7">
        <v>52</v>
      </c>
      <c r="E9" s="7">
        <v>7</v>
      </c>
      <c r="F9" s="7"/>
      <c r="G9" s="7">
        <v>148</v>
      </c>
      <c r="I9" s="9">
        <v>2017</v>
      </c>
      <c r="J9">
        <f>PRODUCT(-1,GETPIVOTDATA("Num",Pivot_Accreditation_Results_History,"SurveyYear",$I9,"InspectionResult",J$5))</f>
        <v>-47</v>
      </c>
      <c r="K9">
        <f>GETPIVOTDATA("Num",Pivot_Accreditation_Results_History,"SurveyYear",$I9,"InspectionResult",K$5)</f>
        <v>42</v>
      </c>
      <c r="L9">
        <f>GETPIVOTDATA("Num",Pivot_Accreditation_Results_History,"SurveyYear",$I9,"InspectionResult",L$5)</f>
        <v>52</v>
      </c>
      <c r="M9">
        <f>GETPIVOTDATA("Num",Pivot_Accreditation_Results_History,"SurveyYear",$I9,"InspectionResult",M$5)</f>
        <v>7</v>
      </c>
    </row>
    <row r="10" spans="1:23" x14ac:dyDescent="0.45">
      <c r="A10" s="6">
        <v>2016</v>
      </c>
      <c r="B10" s="7">
        <v>39</v>
      </c>
      <c r="C10" s="7">
        <v>12</v>
      </c>
      <c r="D10" s="7">
        <v>31</v>
      </c>
      <c r="E10" s="7">
        <v>3</v>
      </c>
      <c r="F10" s="7"/>
      <c r="G10" s="7">
        <v>85</v>
      </c>
      <c r="I10" s="9">
        <v>2016</v>
      </c>
      <c r="J10">
        <f>PRODUCT(-1,GETPIVOTDATA("Num",Pivot_Accreditation_Results_History,"SurveyYear",$I10,"InspectionResult",J$5))</f>
        <v>-39</v>
      </c>
      <c r="K10">
        <f>GETPIVOTDATA("Num",Pivot_Accreditation_Results_History,"SurveyYear",$I10,"InspectionResult",K$5)</f>
        <v>12</v>
      </c>
      <c r="L10">
        <f>GETPIVOTDATA("Num",Pivot_Accreditation_Results_History,"SurveyYear",$I10,"InspectionResult",L$5)</f>
        <v>31</v>
      </c>
      <c r="M10">
        <f>GETPIVOTDATA("Num",Pivot_Accreditation_Results_History,"SurveyYear",$I10,"InspectionResult",M$5)</f>
        <v>3</v>
      </c>
    </row>
    <row r="11" spans="1:23" x14ac:dyDescent="0.45">
      <c r="A11" s="6" t="s">
        <v>25</v>
      </c>
      <c r="B11" s="7">
        <v>198</v>
      </c>
      <c r="C11" s="7">
        <v>242</v>
      </c>
      <c r="D11" s="7">
        <v>292</v>
      </c>
      <c r="E11" s="7">
        <v>27</v>
      </c>
      <c r="F11" s="7">
        <v>2</v>
      </c>
      <c r="G11" s="7">
        <v>761</v>
      </c>
    </row>
    <row r="20" spans="1:23" x14ac:dyDescent="0.45">
      <c r="A20" s="12" t="s">
        <v>39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45">
      <c r="A21" s="5" t="s">
        <v>15</v>
      </c>
      <c r="B21" t="s">
        <v>29</v>
      </c>
    </row>
    <row r="23" spans="1:23" x14ac:dyDescent="0.45">
      <c r="A23" s="5" t="s">
        <v>31</v>
      </c>
      <c r="B23" s="5" t="s">
        <v>26</v>
      </c>
    </row>
    <row r="24" spans="1:23" x14ac:dyDescent="0.45">
      <c r="A24" s="5" t="s">
        <v>24</v>
      </c>
      <c r="B24" t="s">
        <v>1</v>
      </c>
      <c r="C24" t="s">
        <v>2</v>
      </c>
      <c r="D24" t="s">
        <v>3</v>
      </c>
      <c r="E24" t="s">
        <v>4</v>
      </c>
      <c r="F24" t="s">
        <v>27</v>
      </c>
      <c r="G24" t="s">
        <v>25</v>
      </c>
      <c r="I24" s="9" t="s">
        <v>34</v>
      </c>
      <c r="J24" s="9" t="s">
        <v>1</v>
      </c>
      <c r="K24" s="9" t="s">
        <v>2</v>
      </c>
      <c r="L24" s="9" t="s">
        <v>3</v>
      </c>
      <c r="M24" s="9" t="s">
        <v>4</v>
      </c>
    </row>
    <row r="25" spans="1:23" x14ac:dyDescent="0.45">
      <c r="A25" s="6">
        <v>2016</v>
      </c>
      <c r="B25" s="7">
        <v>38</v>
      </c>
      <c r="C25" s="7">
        <v>12</v>
      </c>
      <c r="D25" s="7">
        <v>31</v>
      </c>
      <c r="E25" s="7">
        <v>3</v>
      </c>
      <c r="F25" s="7"/>
      <c r="G25" s="7">
        <v>84</v>
      </c>
      <c r="I25" s="9">
        <v>2020</v>
      </c>
      <c r="J25">
        <f>PRODUCT(-1,GETPIVOTDATA("NumThisYear",Pivot_Accreditation_Results_History_InYear,"SurveyYear",$I25,"InspectionResult",J$24))</f>
        <v>0</v>
      </c>
      <c r="K25">
        <f>GETPIVOTDATA("NumThisYear",Pivot_Accreditation_Results_History_InYear,"SurveyYear",$I25,"InspectionResult",K$24)</f>
        <v>0</v>
      </c>
      <c r="L25">
        <f>GETPIVOTDATA("NumThisYear",Pivot_Accreditation_Results_History_InYear,"SurveyYear",$I25,"InspectionResult",L$24)</f>
        <v>0</v>
      </c>
      <c r="M25">
        <f>GETPIVOTDATA("NumThisYear",Pivot_Accreditation_Results_History_InYear,"SurveyYear",$I25,"InspectionResult",M$24)</f>
        <v>0</v>
      </c>
    </row>
    <row r="26" spans="1:23" x14ac:dyDescent="0.45">
      <c r="A26" s="6">
        <v>2017</v>
      </c>
      <c r="B26" s="7">
        <v>13</v>
      </c>
      <c r="C26" s="7">
        <v>31</v>
      </c>
      <c r="D26" s="7">
        <v>21</v>
      </c>
      <c r="E26" s="7">
        <v>4</v>
      </c>
      <c r="F26" s="7"/>
      <c r="G26" s="7">
        <v>69</v>
      </c>
      <c r="I26" s="9">
        <v>2019</v>
      </c>
      <c r="J26">
        <f>PRODUCT(-1,GETPIVOTDATA("NumThisYear",Pivot_Accreditation_Results_History_InYear,"SurveyYear",$I26,"InspectionResult",J$24))</f>
        <v>-12</v>
      </c>
      <c r="K26">
        <f>GETPIVOTDATA("NumThisYear",Pivot_Accreditation_Results_History_InYear,"SurveyYear",$I26,"InspectionResult",K$24)</f>
        <v>12</v>
      </c>
      <c r="L26">
        <f>GETPIVOTDATA("NumThisYear",Pivot_Accreditation_Results_History_InYear,"SurveyYear",$I26,"InspectionResult",L$24)</f>
        <v>12</v>
      </c>
      <c r="M26">
        <f>GETPIVOTDATA("NumThisYear",Pivot_Accreditation_Results_History_InYear,"SurveyYear",$I26,"InspectionResult",M$24)</f>
        <v>1</v>
      </c>
    </row>
    <row r="27" spans="1:23" x14ac:dyDescent="0.45">
      <c r="A27" s="6">
        <v>2018</v>
      </c>
      <c r="B27" s="7">
        <v>9</v>
      </c>
      <c r="C27" s="7">
        <v>30</v>
      </c>
      <c r="D27" s="7">
        <v>23</v>
      </c>
      <c r="E27" s="7"/>
      <c r="F27" s="7"/>
      <c r="G27" s="7">
        <v>62</v>
      </c>
      <c r="I27" s="9">
        <v>2018</v>
      </c>
      <c r="J27">
        <f>PRODUCT(-1,GETPIVOTDATA("NumThisYear",Pivot_Accreditation_Results_History_InYear,"SurveyYear",$I27,"InspectionResult",J$24))</f>
        <v>-9</v>
      </c>
      <c r="K27">
        <f>GETPIVOTDATA("NumThisYear",Pivot_Accreditation_Results_History_InYear,"SurveyYear",$I27,"InspectionResult",K$24)</f>
        <v>30</v>
      </c>
      <c r="L27">
        <f>GETPIVOTDATA("NumThisYear",Pivot_Accreditation_Results_History_InYear,"SurveyYear",$I27,"InspectionResult",L$24)</f>
        <v>23</v>
      </c>
      <c r="M27">
        <f>GETPIVOTDATA("NumThisYear",Pivot_Accreditation_Results_History_InYear,"SurveyYear",$I27,"InspectionResult",M$24)</f>
        <v>0</v>
      </c>
    </row>
    <row r="28" spans="1:23" x14ac:dyDescent="0.45">
      <c r="A28" s="6">
        <v>2019</v>
      </c>
      <c r="B28" s="7">
        <v>12</v>
      </c>
      <c r="C28" s="7">
        <v>12</v>
      </c>
      <c r="D28" s="7">
        <v>12</v>
      </c>
      <c r="E28" s="7">
        <v>1</v>
      </c>
      <c r="F28" s="7">
        <v>1</v>
      </c>
      <c r="G28" s="7">
        <v>38</v>
      </c>
      <c r="I28" s="9">
        <v>2017</v>
      </c>
      <c r="J28">
        <f>PRODUCT(-1,GETPIVOTDATA("NumThisYear",Pivot_Accreditation_Results_History_InYear,"SurveyYear",$I28,"InspectionResult",J$24))</f>
        <v>-13</v>
      </c>
      <c r="K28">
        <f>GETPIVOTDATA("NumThisYear",Pivot_Accreditation_Results_History_InYear,"SurveyYear",$I28,"InspectionResult",K$24)</f>
        <v>31</v>
      </c>
      <c r="L28">
        <f>GETPIVOTDATA("NumThisYear",Pivot_Accreditation_Results_History_InYear,"SurveyYear",$I28,"InspectionResult",L$24)</f>
        <v>21</v>
      </c>
      <c r="M28">
        <f>GETPIVOTDATA("NumThisYear",Pivot_Accreditation_Results_History_InYear,"SurveyYear",$I28,"InspectionResult",M$24)</f>
        <v>4</v>
      </c>
    </row>
    <row r="29" spans="1:23" x14ac:dyDescent="0.45">
      <c r="A29" s="6">
        <v>2020</v>
      </c>
      <c r="B29" s="7"/>
      <c r="C29" s="7"/>
      <c r="D29" s="7"/>
      <c r="E29" s="7"/>
      <c r="F29" s="7"/>
      <c r="G29" s="7"/>
      <c r="I29" s="9">
        <v>2016</v>
      </c>
      <c r="J29">
        <f>PRODUCT(-1,GETPIVOTDATA("NumThisYear",Pivot_Accreditation_Results_History_InYear,"SurveyYear",$I29,"InspectionResult",J$24))</f>
        <v>-38</v>
      </c>
      <c r="K29">
        <f>GETPIVOTDATA("NumThisYear",Pivot_Accreditation_Results_History_InYear,"SurveyYear",$I29,"InspectionResult",K$24)</f>
        <v>12</v>
      </c>
      <c r="L29">
        <f>GETPIVOTDATA("NumThisYear",Pivot_Accreditation_Results_History_InYear,"SurveyYear",$I29,"InspectionResult",L$24)</f>
        <v>31</v>
      </c>
      <c r="M29">
        <f>GETPIVOTDATA("NumThisYear",Pivot_Accreditation_Results_History_InYear,"SurveyYear",$I29,"InspectionResult",M$24)</f>
        <v>3</v>
      </c>
    </row>
    <row r="30" spans="1:23" x14ac:dyDescent="0.45">
      <c r="A30" s="6" t="s">
        <v>25</v>
      </c>
      <c r="B30" s="7">
        <v>72</v>
      </c>
      <c r="C30" s="7">
        <v>85</v>
      </c>
      <c r="D30" s="7">
        <v>87</v>
      </c>
      <c r="E30" s="7">
        <v>8</v>
      </c>
      <c r="F30" s="7">
        <v>1</v>
      </c>
      <c r="G30" s="7">
        <v>253</v>
      </c>
    </row>
    <row r="39" spans="1:11" x14ac:dyDescent="0.45">
      <c r="A39" s="8" t="s">
        <v>35</v>
      </c>
      <c r="B39" s="8"/>
      <c r="C39" s="8"/>
      <c r="D39" s="8"/>
      <c r="E39" s="8"/>
      <c r="F39" s="8"/>
      <c r="G39" s="8"/>
      <c r="H39" s="8"/>
      <c r="I39" s="8"/>
      <c r="J39" s="8"/>
      <c r="K39" s="8"/>
    </row>
  </sheetData>
  <mergeCells count="5">
    <mergeCell ref="A39:K39"/>
    <mergeCell ref="P3:W3"/>
    <mergeCell ref="I2:M4"/>
    <mergeCell ref="A1:W1"/>
    <mergeCell ref="A20:W20"/>
  </mergeCell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7" workbookViewId="0">
      <selection activeCell="A21" sqref="A21:W21"/>
    </sheetView>
  </sheetViews>
  <sheetFormatPr defaultRowHeight="14.25" x14ac:dyDescent="0.45"/>
  <cols>
    <col min="1" max="1" width="17.86328125" customWidth="1"/>
    <col min="2" max="2" width="14.73046875" customWidth="1"/>
    <col min="3" max="6" width="6.3984375" customWidth="1"/>
    <col min="7" max="7" width="10.19921875" bestFit="1" customWidth="1"/>
  </cols>
  <sheetData>
    <row r="1" spans="1:23" x14ac:dyDescent="0.45">
      <c r="A1" s="12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45">
      <c r="A2" s="5" t="s">
        <v>13</v>
      </c>
      <c r="B2" s="6">
        <v>2019</v>
      </c>
      <c r="J2" s="10" t="s">
        <v>37</v>
      </c>
      <c r="K2" s="10"/>
      <c r="L2" s="10"/>
      <c r="M2" s="10"/>
      <c r="N2" s="10"/>
    </row>
    <row r="3" spans="1:23" x14ac:dyDescent="0.45">
      <c r="J3" s="10"/>
      <c r="K3" s="10"/>
      <c r="L3" s="10"/>
      <c r="M3" s="10"/>
      <c r="N3" s="10"/>
    </row>
    <row r="4" spans="1:23" x14ac:dyDescent="0.45">
      <c r="A4" s="5" t="s">
        <v>28</v>
      </c>
      <c r="B4" s="5" t="s">
        <v>26</v>
      </c>
      <c r="J4" s="10"/>
      <c r="K4" s="10"/>
      <c r="L4" s="10"/>
      <c r="M4" s="10"/>
      <c r="N4" s="10"/>
    </row>
    <row r="5" spans="1:23" x14ac:dyDescent="0.45">
      <c r="A5" s="5" t="s">
        <v>24</v>
      </c>
      <c r="B5" t="s">
        <v>1</v>
      </c>
      <c r="C5" t="s">
        <v>2</v>
      </c>
      <c r="D5" t="s">
        <v>3</v>
      </c>
      <c r="E5" t="s">
        <v>4</v>
      </c>
      <c r="F5" t="s">
        <v>27</v>
      </c>
      <c r="G5" t="s">
        <v>25</v>
      </c>
      <c r="J5" s="9" t="s">
        <v>15</v>
      </c>
      <c r="K5" s="9" t="s">
        <v>1</v>
      </c>
      <c r="L5" s="9" t="s">
        <v>2</v>
      </c>
      <c r="M5" s="9" t="s">
        <v>3</v>
      </c>
      <c r="N5" s="9" t="s">
        <v>4</v>
      </c>
    </row>
    <row r="6" spans="1:23" x14ac:dyDescent="0.45">
      <c r="A6" s="6" t="s">
        <v>11</v>
      </c>
      <c r="B6" s="7">
        <v>9</v>
      </c>
      <c r="C6" s="7">
        <v>16</v>
      </c>
      <c r="D6" s="7">
        <v>25</v>
      </c>
      <c r="E6" s="7">
        <v>1</v>
      </c>
      <c r="F6" s="7"/>
      <c r="G6" s="7">
        <v>51</v>
      </c>
      <c r="J6" s="9" t="s">
        <v>11</v>
      </c>
      <c r="K6">
        <f>PRODUCT(-1,GETPIVOTDATA("Num",Pivot_Accreditation_Results_State,"District",$J6,"InspectionResult",K$5))</f>
        <v>-9</v>
      </c>
      <c r="L6">
        <f>GETPIVOTDATA("Num",Pivot_Accreditation_Results_State,"District",$J6,"InspectionResult",L$5)</f>
        <v>16</v>
      </c>
      <c r="M6">
        <f>GETPIVOTDATA("Num",Pivot_Accreditation_Results_State,"District",$J6,"InspectionResult",M$5)</f>
        <v>25</v>
      </c>
      <c r="N6">
        <f>GETPIVOTDATA("Num",Pivot_Accreditation_Results_State,"District",$J6,"InspectionResult",N$5)</f>
        <v>1</v>
      </c>
    </row>
    <row r="7" spans="1:23" x14ac:dyDescent="0.45">
      <c r="A7" s="6" t="s">
        <v>9</v>
      </c>
      <c r="B7" s="7">
        <v>11</v>
      </c>
      <c r="C7" s="7">
        <v>11</v>
      </c>
      <c r="D7" s="7">
        <v>15</v>
      </c>
      <c r="E7" s="7">
        <v>2</v>
      </c>
      <c r="F7" s="7">
        <v>1</v>
      </c>
      <c r="G7" s="7">
        <v>40</v>
      </c>
      <c r="J7" s="9" t="s">
        <v>9</v>
      </c>
      <c r="K7">
        <f>PRODUCT(-1,GETPIVOTDATA("Num",Pivot_Accreditation_Results_State,"District",$J7,"InspectionResult",K$5))</f>
        <v>-11</v>
      </c>
      <c r="L7">
        <f>GETPIVOTDATA("Num",Pivot_Accreditation_Results_State,"District",$J7,"InspectionResult",L$5)</f>
        <v>11</v>
      </c>
      <c r="M7">
        <f>GETPIVOTDATA("Num",Pivot_Accreditation_Results_State,"District",$J7,"InspectionResult",M$5)</f>
        <v>15</v>
      </c>
      <c r="N7">
        <f>GETPIVOTDATA("Num",Pivot_Accreditation_Results_State,"District",$J7,"InspectionResult",N$5)</f>
        <v>2</v>
      </c>
    </row>
    <row r="8" spans="1:23" x14ac:dyDescent="0.45">
      <c r="A8" s="6" t="s">
        <v>8</v>
      </c>
      <c r="B8" s="7">
        <v>1</v>
      </c>
      <c r="C8" s="7">
        <v>4</v>
      </c>
      <c r="D8" s="7">
        <v>3</v>
      </c>
      <c r="E8" s="7"/>
      <c r="F8" s="7"/>
      <c r="G8" s="7">
        <v>8</v>
      </c>
      <c r="J8" s="9" t="s">
        <v>8</v>
      </c>
      <c r="K8">
        <f>PRODUCT(-1,GETPIVOTDATA("Num",Pivot_Accreditation_Results_State,"District",$J8,"InspectionResult",K$5))</f>
        <v>-1</v>
      </c>
      <c r="L8">
        <f>GETPIVOTDATA("Num",Pivot_Accreditation_Results_State,"District",$J8,"InspectionResult",L$5)</f>
        <v>4</v>
      </c>
      <c r="M8">
        <f>GETPIVOTDATA("Num",Pivot_Accreditation_Results_State,"District",$J8,"InspectionResult",M$5)</f>
        <v>3</v>
      </c>
      <c r="N8">
        <f>GETPIVOTDATA("Num",Pivot_Accreditation_Results_State,"District",$J8,"InspectionResult",N$5)</f>
        <v>0</v>
      </c>
    </row>
    <row r="9" spans="1:23" x14ac:dyDescent="0.45">
      <c r="A9" s="6" t="s">
        <v>20</v>
      </c>
      <c r="B9" s="7">
        <v>20</v>
      </c>
      <c r="C9" s="7">
        <v>30</v>
      </c>
      <c r="D9" s="7">
        <v>26</v>
      </c>
      <c r="E9" s="7">
        <v>2</v>
      </c>
      <c r="F9" s="7"/>
      <c r="G9" s="7">
        <v>78</v>
      </c>
      <c r="J9" s="9" t="s">
        <v>20</v>
      </c>
      <c r="K9">
        <f>PRODUCT(-1,GETPIVOTDATA("Num",Pivot_Accreditation_Results_State,"District",$J9,"InspectionResult",K$5))</f>
        <v>-20</v>
      </c>
      <c r="L9">
        <f>GETPIVOTDATA("Num",Pivot_Accreditation_Results_State,"District",$J9,"InspectionResult",L$5)</f>
        <v>30</v>
      </c>
      <c r="M9">
        <f>GETPIVOTDATA("Num",Pivot_Accreditation_Results_State,"District",$J9,"InspectionResult",M$5)</f>
        <v>26</v>
      </c>
      <c r="N9">
        <f>GETPIVOTDATA("Num",Pivot_Accreditation_Results_State,"District",$J9,"InspectionResult",N$5)</f>
        <v>2</v>
      </c>
    </row>
    <row r="10" spans="1:23" x14ac:dyDescent="0.45">
      <c r="A10" s="6" t="s">
        <v>25</v>
      </c>
      <c r="B10" s="7">
        <v>41</v>
      </c>
      <c r="C10" s="7">
        <v>61</v>
      </c>
      <c r="D10" s="7">
        <v>69</v>
      </c>
      <c r="E10" s="7">
        <v>5</v>
      </c>
      <c r="F10" s="7">
        <v>1</v>
      </c>
      <c r="G10" s="7">
        <v>177</v>
      </c>
      <c r="J10" s="9"/>
    </row>
    <row r="21" spans="1:23" x14ac:dyDescent="0.45">
      <c r="A21" s="12" t="s">
        <v>39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45">
      <c r="A22" s="5" t="s">
        <v>13</v>
      </c>
      <c r="B22" s="6">
        <v>2019</v>
      </c>
    </row>
    <row r="24" spans="1:23" x14ac:dyDescent="0.45">
      <c r="A24" s="5" t="s">
        <v>31</v>
      </c>
      <c r="B24" s="5" t="s">
        <v>26</v>
      </c>
    </row>
    <row r="25" spans="1:23" x14ac:dyDescent="0.45">
      <c r="A25" s="5" t="s">
        <v>24</v>
      </c>
      <c r="B25" t="s">
        <v>1</v>
      </c>
      <c r="C25" t="s">
        <v>2</v>
      </c>
      <c r="D25" t="s">
        <v>3</v>
      </c>
      <c r="E25" t="s">
        <v>4</v>
      </c>
      <c r="F25" t="s">
        <v>27</v>
      </c>
      <c r="G25" t="s">
        <v>25</v>
      </c>
      <c r="J25" s="9" t="s">
        <v>15</v>
      </c>
      <c r="K25" s="9" t="s">
        <v>1</v>
      </c>
      <c r="L25" s="9" t="s">
        <v>2</v>
      </c>
      <c r="M25" s="9" t="s">
        <v>3</v>
      </c>
      <c r="N25" s="9" t="s">
        <v>4</v>
      </c>
    </row>
    <row r="26" spans="1:23" x14ac:dyDescent="0.45">
      <c r="A26" s="6" t="s">
        <v>11</v>
      </c>
      <c r="B26" s="7">
        <v>8</v>
      </c>
      <c r="C26" s="7">
        <v>1</v>
      </c>
      <c r="D26" s="7">
        <v>1</v>
      </c>
      <c r="E26" s="7"/>
      <c r="F26" s="7"/>
      <c r="G26" s="7">
        <v>10</v>
      </c>
      <c r="J26" s="9" t="s">
        <v>11</v>
      </c>
      <c r="K26">
        <f>PRODUCT(-1,GETPIVOTDATA("NumThisYear",PIvot_Accreditation_Results_State_InYear,"District",$J26,"InspectionResult",K$25))</f>
        <v>-8</v>
      </c>
      <c r="L26">
        <f>GETPIVOTDATA("NumThisYear",PIvot_Accreditation_Results_State_InYear,"District",$J26,"InspectionResult",L$25)</f>
        <v>1</v>
      </c>
      <c r="M26">
        <f>GETPIVOTDATA("NumThisYear",PIvot_Accreditation_Results_State_InYear,"District",$J26,"InspectionResult",M$25)</f>
        <v>1</v>
      </c>
      <c r="N26">
        <f>GETPIVOTDATA("NumThisYear",PIvot_Accreditation_Results_State_InYear,"District",$J26,"InspectionResult",N$25)</f>
        <v>0</v>
      </c>
    </row>
    <row r="27" spans="1:23" x14ac:dyDescent="0.45">
      <c r="A27" s="6" t="s">
        <v>9</v>
      </c>
      <c r="B27" s="7"/>
      <c r="C27" s="7">
        <v>3</v>
      </c>
      <c r="D27" s="7">
        <v>9</v>
      </c>
      <c r="E27" s="7">
        <v>1</v>
      </c>
      <c r="F27" s="7">
        <v>1</v>
      </c>
      <c r="G27" s="7">
        <v>14</v>
      </c>
      <c r="J27" s="9" t="s">
        <v>9</v>
      </c>
      <c r="K27">
        <f>PRODUCT(-1,GETPIVOTDATA("NumThisYear",PIvot_Accreditation_Results_State_InYear,"District",$J27,"InspectionResult",K$25))</f>
        <v>0</v>
      </c>
      <c r="L27">
        <f>GETPIVOTDATA("NumThisYear",PIvot_Accreditation_Results_State_InYear,"District",$J27,"InspectionResult",L$25)</f>
        <v>3</v>
      </c>
      <c r="M27">
        <f>GETPIVOTDATA("NumThisYear",PIvot_Accreditation_Results_State_InYear,"District",$J27,"InspectionResult",M$25)</f>
        <v>9</v>
      </c>
      <c r="N27">
        <f>GETPIVOTDATA("NumThisYear",PIvot_Accreditation_Results_State_InYear,"District",$J27,"InspectionResult",N$25)</f>
        <v>1</v>
      </c>
    </row>
    <row r="28" spans="1:23" x14ac:dyDescent="0.45">
      <c r="A28" s="6" t="s">
        <v>8</v>
      </c>
      <c r="B28" s="7">
        <v>1</v>
      </c>
      <c r="C28" s="7">
        <v>4</v>
      </c>
      <c r="D28" s="7">
        <v>1</v>
      </c>
      <c r="E28" s="7"/>
      <c r="F28" s="7"/>
      <c r="G28" s="7">
        <v>6</v>
      </c>
      <c r="J28" s="9" t="s">
        <v>8</v>
      </c>
      <c r="K28">
        <f>PRODUCT(-1,GETPIVOTDATA("NumThisYear",PIvot_Accreditation_Results_State_InYear,"District",$J28,"InspectionResult",K$25))</f>
        <v>-1</v>
      </c>
      <c r="L28">
        <f>GETPIVOTDATA("NumThisYear",PIvot_Accreditation_Results_State_InYear,"District",$J28,"InspectionResult",L$25)</f>
        <v>4</v>
      </c>
      <c r="M28">
        <f>GETPIVOTDATA("NumThisYear",PIvot_Accreditation_Results_State_InYear,"District",$J28,"InspectionResult",M$25)</f>
        <v>1</v>
      </c>
      <c r="N28">
        <f>GETPIVOTDATA("NumThisYear",PIvot_Accreditation_Results_State_InYear,"District",$J28,"InspectionResult",N$25)</f>
        <v>0</v>
      </c>
    </row>
    <row r="29" spans="1:23" x14ac:dyDescent="0.45">
      <c r="A29" s="6" t="s">
        <v>20</v>
      </c>
      <c r="B29" s="7">
        <v>3</v>
      </c>
      <c r="C29" s="7">
        <v>4</v>
      </c>
      <c r="D29" s="7">
        <v>1</v>
      </c>
      <c r="E29" s="7"/>
      <c r="F29" s="7"/>
      <c r="G29" s="7">
        <v>8</v>
      </c>
      <c r="J29" s="9" t="s">
        <v>20</v>
      </c>
      <c r="K29">
        <f>PRODUCT(-1,GETPIVOTDATA("NumThisYear",PIvot_Accreditation_Results_State_InYear,"District",$J29,"InspectionResult",K$25))</f>
        <v>-3</v>
      </c>
      <c r="L29">
        <f>GETPIVOTDATA("NumThisYear",PIvot_Accreditation_Results_State_InYear,"District",$J29,"InspectionResult",L$25)</f>
        <v>4</v>
      </c>
      <c r="M29">
        <f>GETPIVOTDATA("NumThisYear",PIvot_Accreditation_Results_State_InYear,"District",$J29,"InspectionResult",M$25)</f>
        <v>1</v>
      </c>
      <c r="N29">
        <f>GETPIVOTDATA("NumThisYear",PIvot_Accreditation_Results_State_InYear,"District",$J29,"InspectionResult",N$25)</f>
        <v>0</v>
      </c>
    </row>
    <row r="30" spans="1:23" x14ac:dyDescent="0.45">
      <c r="A30" s="6" t="s">
        <v>25</v>
      </c>
      <c r="B30" s="7">
        <v>12</v>
      </c>
      <c r="C30" s="7">
        <v>12</v>
      </c>
      <c r="D30" s="7">
        <v>12</v>
      </c>
      <c r="E30" s="7">
        <v>1</v>
      </c>
      <c r="F30" s="7">
        <v>1</v>
      </c>
      <c r="G30" s="7">
        <v>38</v>
      </c>
      <c r="J30" s="9"/>
    </row>
  </sheetData>
  <mergeCells count="3">
    <mergeCell ref="J2:N4"/>
    <mergeCell ref="A1:W1"/>
    <mergeCell ref="A21:W21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AccreditationDistrict Warehouse</vt:lpstr>
      <vt:lpstr>Accreditation Nation</vt:lpstr>
      <vt:lpstr>Accreditation by States</vt:lpstr>
      <vt:lpstr>Accreditation from last year</vt:lpstr>
      <vt:lpstr>Accreditation by Year</vt:lpstr>
      <vt:lpstr>Accreditation by State</vt:lpstr>
      <vt:lpstr>'Accreditation from last year'!LinkedRange1</vt:lpstr>
      <vt:lpstr>Pivot_Accreditation_Nation</vt:lpstr>
      <vt:lpstr>'Accreditation by Year'!Pivot_Accreditation_Results_History</vt:lpstr>
      <vt:lpstr>Pivot_Accreditation_Results_History_InYear</vt:lpstr>
      <vt:lpstr>'Accreditation by State'!Pivot_Accreditation_Results_State</vt:lpstr>
      <vt:lpstr>'Accreditation by State'!PIvot_Accreditation_Results_State_InYear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 Hachey</dc:creator>
  <cp:lastModifiedBy>Ghislain Hachey</cp:lastModifiedBy>
  <dcterms:created xsi:type="dcterms:W3CDTF">2019-05-16T01:28:47Z</dcterms:created>
  <dcterms:modified xsi:type="dcterms:W3CDTF">2020-06-24T02:36:55Z</dcterms:modified>
</cp:coreProperties>
</file>